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5130" windowHeight="6045" tabRatio="736"/>
  </bookViews>
  <sheets>
    <sheet name="生データシート" sheetId="1" r:id="rId1"/>
    <sheet name="グループデータ" sheetId="14" r:id="rId2"/>
    <sheet name="参加者1" sheetId="3" r:id="rId3"/>
    <sheet name="参加者2" sheetId="17" r:id="rId4"/>
    <sheet name="参加者3" sheetId="18" r:id="rId5"/>
    <sheet name="参加者4" sheetId="19" r:id="rId6"/>
    <sheet name="参加者5" sheetId="24" r:id="rId7"/>
    <sheet name="参加者6" sheetId="21" r:id="rId8"/>
    <sheet name="参加者7" sheetId="22" r:id="rId9"/>
    <sheet name="参加者8" sheetId="23" r:id="rId10"/>
    <sheet name="評価者間信頼性　データ" sheetId="27" r:id="rId11"/>
    <sheet name="評価者間信頼性　結果" sheetId="28" r:id="rId12"/>
    <sheet name="Sheet1" sheetId="30" r:id="rId13"/>
  </sheets>
  <definedNames>
    <definedName name="_xlnm.Print_Area" localSheetId="3">参加者2!$A$1:$M$80</definedName>
    <definedName name="_xlnm.Print_Area" localSheetId="6">参加者5!$A$1:$M$80</definedName>
  </definedNames>
  <calcPr calcId="125725"/>
</workbook>
</file>

<file path=xl/calcChain.xml><?xml version="1.0" encoding="utf-8"?>
<calcChain xmlns="http://schemas.openxmlformats.org/spreadsheetml/2006/main">
  <c r="DM5" i="1"/>
  <c r="DM7"/>
  <c r="DM9"/>
  <c r="DM11"/>
  <c r="DM13"/>
  <c r="DM15"/>
  <c r="DM17"/>
  <c r="DM19"/>
  <c r="CQ5"/>
  <c r="CQ7"/>
  <c r="CQ9"/>
  <c r="CQ11"/>
  <c r="CQ13"/>
  <c r="CQ15"/>
  <c r="CQ17"/>
  <c r="CQ19"/>
  <c r="CR5"/>
  <c r="CR7"/>
  <c r="CR9"/>
  <c r="CR11"/>
  <c r="CR13"/>
  <c r="CR15"/>
  <c r="CR17"/>
  <c r="CR19"/>
  <c r="CS5"/>
  <c r="CS7"/>
  <c r="CS9"/>
  <c r="CS11"/>
  <c r="CS13"/>
  <c r="CS15"/>
  <c r="CS17"/>
  <c r="CS19"/>
  <c r="CT5"/>
  <c r="CT7"/>
  <c r="CT9"/>
  <c r="CT11"/>
  <c r="CT13"/>
  <c r="CT15"/>
  <c r="CT17"/>
  <c r="CT19"/>
  <c r="CU5"/>
  <c r="CU7"/>
  <c r="CU9"/>
  <c r="CU11"/>
  <c r="CU13"/>
  <c r="CU15"/>
  <c r="CU17"/>
  <c r="CU19"/>
  <c r="CV5"/>
  <c r="CV7"/>
  <c r="CV9"/>
  <c r="CV11"/>
  <c r="CV13"/>
  <c r="CV15"/>
  <c r="CV17"/>
  <c r="CV19"/>
  <c r="CW5"/>
  <c r="CW7"/>
  <c r="CW9"/>
  <c r="CW11"/>
  <c r="CW13"/>
  <c r="CW15"/>
  <c r="CW17"/>
  <c r="CW19"/>
  <c r="CX5"/>
  <c r="CX7"/>
  <c r="CX9"/>
  <c r="CX11"/>
  <c r="CX13"/>
  <c r="CX15"/>
  <c r="CX17"/>
  <c r="CX19"/>
  <c r="CY5"/>
  <c r="CY7"/>
  <c r="CY9"/>
  <c r="CY11"/>
  <c r="CY13"/>
  <c r="CY15"/>
  <c r="CY17"/>
  <c r="CY19"/>
  <c r="CZ5"/>
  <c r="CZ7"/>
  <c r="CZ9"/>
  <c r="CZ11"/>
  <c r="CZ13"/>
  <c r="CZ15"/>
  <c r="CZ17"/>
  <c r="CZ19"/>
  <c r="DA5"/>
  <c r="DA7"/>
  <c r="DA9"/>
  <c r="DA11"/>
  <c r="DA13"/>
  <c r="DA15"/>
  <c r="DA17"/>
  <c r="DA19"/>
  <c r="DB5"/>
  <c r="DB7"/>
  <c r="DB9"/>
  <c r="DB11"/>
  <c r="DB13"/>
  <c r="DB15"/>
  <c r="DB17"/>
  <c r="DB19"/>
  <c r="DC5"/>
  <c r="DC7"/>
  <c r="DC9"/>
  <c r="DC11"/>
  <c r="DC13"/>
  <c r="DC15"/>
  <c r="DC17"/>
  <c r="DC19"/>
  <c r="DD5"/>
  <c r="DD7"/>
  <c r="DD9"/>
  <c r="DD11"/>
  <c r="DD13"/>
  <c r="DD15"/>
  <c r="DD17"/>
  <c r="DD19"/>
  <c r="DE5"/>
  <c r="DE7"/>
  <c r="DE9"/>
  <c r="DE11"/>
  <c r="DE13"/>
  <c r="DE15"/>
  <c r="DE17"/>
  <c r="DE19"/>
  <c r="DF5"/>
  <c r="DF7"/>
  <c r="DF9"/>
  <c r="DF11"/>
  <c r="DF13"/>
  <c r="DF15"/>
  <c r="DF17"/>
  <c r="DF19"/>
  <c r="DG5"/>
  <c r="DG7"/>
  <c r="DG9"/>
  <c r="DG11"/>
  <c r="DG13"/>
  <c r="DG15"/>
  <c r="DG17"/>
  <c r="DG19"/>
  <c r="DH5"/>
  <c r="DH7"/>
  <c r="DH9"/>
  <c r="DH11"/>
  <c r="DH13"/>
  <c r="DH15"/>
  <c r="DH17"/>
  <c r="DH19"/>
  <c r="DI5"/>
  <c r="DI7"/>
  <c r="DI9"/>
  <c r="DI11"/>
  <c r="DI13"/>
  <c r="DI15"/>
  <c r="DI17"/>
  <c r="DI19"/>
  <c r="DJ5"/>
  <c r="DJ7"/>
  <c r="DJ9"/>
  <c r="DJ11"/>
  <c r="DJ13"/>
  <c r="DJ15"/>
  <c r="DJ17"/>
  <c r="DJ19"/>
  <c r="DK5"/>
  <c r="DK7"/>
  <c r="DK9"/>
  <c r="DK11"/>
  <c r="DK13"/>
  <c r="DK15"/>
  <c r="DK17"/>
  <c r="DK19"/>
  <c r="DL5"/>
  <c r="DL7"/>
  <c r="EL7" s="1"/>
  <c r="DL9"/>
  <c r="EL9" s="1"/>
  <c r="DL11"/>
  <c r="EL11" s="1"/>
  <c r="DL13"/>
  <c r="EL13" s="1"/>
  <c r="DL15"/>
  <c r="DY15" s="1"/>
  <c r="DL17"/>
  <c r="EL17" s="1"/>
  <c r="DL19"/>
  <c r="D1" i="27"/>
  <c r="D19" s="1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C54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C52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C50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C48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C46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C44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C4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C40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C53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C51"/>
  <c r="A53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C49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C47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C45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C43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C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D39"/>
  <c r="C2" i="28" s="1"/>
  <c r="C10" s="1"/>
  <c r="A51" i="27"/>
  <c r="A49"/>
  <c r="A47"/>
  <c r="A45"/>
  <c r="A43"/>
  <c r="A41"/>
  <c r="A39"/>
  <c r="C19"/>
  <c r="A34"/>
  <c r="A32"/>
  <c r="A30"/>
  <c r="A28"/>
  <c r="A26"/>
  <c r="A24"/>
  <c r="A22"/>
  <c r="A20"/>
  <c r="B14" i="28"/>
  <c r="B3"/>
  <c r="B25" s="1"/>
  <c r="D25" s="1"/>
  <c r="C14"/>
  <c r="C3"/>
  <c r="C25" s="1"/>
  <c r="B4"/>
  <c r="B15"/>
  <c r="B26" s="1"/>
  <c r="D26" s="1"/>
  <c r="C4"/>
  <c r="C15"/>
  <c r="C26"/>
  <c r="B16"/>
  <c r="B27" s="1"/>
  <c r="D27" s="1"/>
  <c r="B5"/>
  <c r="C16"/>
  <c r="C5"/>
  <c r="C27" s="1"/>
  <c r="B6"/>
  <c r="B28" s="1"/>
  <c r="D28" s="1"/>
  <c r="B17"/>
  <c r="C6"/>
  <c r="C28"/>
  <c r="C17"/>
  <c r="B7"/>
  <c r="B29" s="1"/>
  <c r="D29" s="1"/>
  <c r="B18"/>
  <c r="D18" s="1"/>
  <c r="C7"/>
  <c r="C18"/>
  <c r="C29"/>
  <c r="B8"/>
  <c r="B30" s="1"/>
  <c r="B19"/>
  <c r="C8"/>
  <c r="C30" s="1"/>
  <c r="C19"/>
  <c r="B9"/>
  <c r="B31"/>
  <c r="B20"/>
  <c r="C9"/>
  <c r="C31" s="1"/>
  <c r="D31" s="1"/>
  <c r="C20"/>
  <c r="B13"/>
  <c r="A31"/>
  <c r="A30"/>
  <c r="A29"/>
  <c r="A28"/>
  <c r="A27"/>
  <c r="A26"/>
  <c r="A25"/>
  <c r="A24"/>
  <c r="A13"/>
  <c r="D15"/>
  <c r="D16"/>
  <c r="D17"/>
  <c r="D19"/>
  <c r="D20"/>
  <c r="D14"/>
  <c r="A20"/>
  <c r="A19"/>
  <c r="A18"/>
  <c r="A17"/>
  <c r="A16"/>
  <c r="A15"/>
  <c r="A14"/>
  <c r="D4"/>
  <c r="D5"/>
  <c r="D6"/>
  <c r="D7"/>
  <c r="D8"/>
  <c r="D9"/>
  <c r="D3"/>
  <c r="A9"/>
  <c r="A8"/>
  <c r="A7"/>
  <c r="A6"/>
  <c r="A5"/>
  <c r="A4"/>
  <c r="A3"/>
  <c r="A2"/>
  <c r="DP17" i="1"/>
  <c r="CP17"/>
  <c r="DP15"/>
  <c r="CP15"/>
  <c r="DP13"/>
  <c r="CP13"/>
  <c r="DP11"/>
  <c r="CP11"/>
  <c r="DP9"/>
  <c r="CP9"/>
  <c r="DP7"/>
  <c r="CP7"/>
  <c r="DP5"/>
  <c r="CP5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DP21"/>
  <c r="CP21"/>
  <c r="DP19"/>
  <c r="CP19"/>
  <c r="BX6"/>
  <c r="BX8"/>
  <c r="BX10"/>
  <c r="BX12"/>
  <c r="BX14"/>
  <c r="BX16"/>
  <c r="BX18"/>
  <c r="BX20"/>
  <c r="BY6"/>
  <c r="BZ6" s="1"/>
  <c r="BY8"/>
  <c r="BZ8" s="1"/>
  <c r="BY10"/>
  <c r="BY12"/>
  <c r="BZ12" s="1"/>
  <c r="BY14"/>
  <c r="BZ14" s="1"/>
  <c r="BY16"/>
  <c r="BZ16" s="1"/>
  <c r="BY18"/>
  <c r="BY20"/>
  <c r="CG6"/>
  <c r="CN6" s="1"/>
  <c r="CG8"/>
  <c r="CG10"/>
  <c r="CG12"/>
  <c r="CG14"/>
  <c r="CG16"/>
  <c r="CG18"/>
  <c r="CG20"/>
  <c r="CN20" s="1"/>
  <c r="CF6"/>
  <c r="CM6" s="1"/>
  <c r="CF8"/>
  <c r="CM8" s="1"/>
  <c r="CF10"/>
  <c r="CM10" s="1"/>
  <c r="CF12"/>
  <c r="CM12" s="1"/>
  <c r="CF14"/>
  <c r="CF16"/>
  <c r="CF18"/>
  <c r="CF20"/>
  <c r="CM20" s="1"/>
  <c r="CE6"/>
  <c r="CL6" s="1"/>
  <c r="CE8"/>
  <c r="CL8" s="1"/>
  <c r="CE10"/>
  <c r="CL10" s="1"/>
  <c r="CE12"/>
  <c r="CL12" s="1"/>
  <c r="CE14"/>
  <c r="CE16"/>
  <c r="CL16" s="1"/>
  <c r="CE18"/>
  <c r="CE20"/>
  <c r="CL20" s="1"/>
  <c r="CD6"/>
  <c r="CK6" s="1"/>
  <c r="CD8"/>
  <c r="CK8" s="1"/>
  <c r="CD10"/>
  <c r="CK10" s="1"/>
  <c r="CD12"/>
  <c r="CK12" s="1"/>
  <c r="CD14"/>
  <c r="CD16"/>
  <c r="CD18"/>
  <c r="CD20"/>
  <c r="CK20" s="1"/>
  <c r="CC6"/>
  <c r="CC8"/>
  <c r="CJ8" s="1"/>
  <c r="CC10"/>
  <c r="CJ10" s="1"/>
  <c r="CC12"/>
  <c r="CJ12" s="1"/>
  <c r="CC14"/>
  <c r="CC16"/>
  <c r="CJ16" s="1"/>
  <c r="CC18"/>
  <c r="CJ18" s="1"/>
  <c r="CC20"/>
  <c r="CJ20" s="1"/>
  <c r="CB6"/>
  <c r="CB8"/>
  <c r="CI8" s="1"/>
  <c r="CB10"/>
  <c r="CI10" s="1"/>
  <c r="CB12"/>
  <c r="CI12" s="1"/>
  <c r="CB14"/>
  <c r="CB16"/>
  <c r="CI16" s="1"/>
  <c r="CB18"/>
  <c r="CI18" s="1"/>
  <c r="CB20"/>
  <c r="CI20" s="1"/>
  <c r="CN10"/>
  <c r="CN12"/>
  <c r="CN14"/>
  <c r="CN16"/>
  <c r="CN18"/>
  <c r="CM14"/>
  <c r="CM16"/>
  <c r="CM18"/>
  <c r="CL14"/>
  <c r="CL18"/>
  <c r="CK14"/>
  <c r="CK16"/>
  <c r="CK18"/>
  <c r="CJ14"/>
  <c r="CI14"/>
  <c r="B21" i="28"/>
  <c r="E1" i="27"/>
  <c r="E19" s="1"/>
  <c r="F1" l="1"/>
  <c r="C13" i="28"/>
  <c r="D13" s="1"/>
  <c r="B2"/>
  <c r="B10" s="1"/>
  <c r="C24"/>
  <c r="DM21" i="1"/>
  <c r="DM26" s="1"/>
  <c r="BZ20"/>
  <c r="BZ18"/>
  <c r="EC17"/>
  <c r="EG17"/>
  <c r="DQ17"/>
  <c r="DU17"/>
  <c r="EJ17"/>
  <c r="EF17"/>
  <c r="EB17"/>
  <c r="DW17"/>
  <c r="DN17"/>
  <c r="EK17"/>
  <c r="EH17"/>
  <c r="ED17"/>
  <c r="DZ17"/>
  <c r="DX17"/>
  <c r="DV17"/>
  <c r="DT17"/>
  <c r="DS17"/>
  <c r="DR17"/>
  <c r="EM17"/>
  <c r="DY17"/>
  <c r="EI17"/>
  <c r="EE17"/>
  <c r="EA17"/>
  <c r="EI15"/>
  <c r="EF15"/>
  <c r="EB15"/>
  <c r="DW15"/>
  <c r="EH15"/>
  <c r="ED15"/>
  <c r="DZ15"/>
  <c r="DX15"/>
  <c r="DV15"/>
  <c r="DT15"/>
  <c r="DS15"/>
  <c r="DR15"/>
  <c r="DN15"/>
  <c r="EM15"/>
  <c r="EK15"/>
  <c r="EJ15"/>
  <c r="EE15"/>
  <c r="EA15"/>
  <c r="DQ15"/>
  <c r="EC15"/>
  <c r="EL15"/>
  <c r="DU15"/>
  <c r="EG15"/>
  <c r="EK13"/>
  <c r="EA13"/>
  <c r="DW13"/>
  <c r="DV13"/>
  <c r="DT13"/>
  <c r="DS13"/>
  <c r="DR13"/>
  <c r="DN13"/>
  <c r="EM13"/>
  <c r="EH13"/>
  <c r="ED13"/>
  <c r="EB13"/>
  <c r="DX13"/>
  <c r="EJ13"/>
  <c r="EF13"/>
  <c r="DZ13"/>
  <c r="EI13"/>
  <c r="EE13"/>
  <c r="DQ13"/>
  <c r="DU13"/>
  <c r="DY13"/>
  <c r="EC13"/>
  <c r="EG13"/>
  <c r="EK11"/>
  <c r="EG11"/>
  <c r="EF11"/>
  <c r="EB11"/>
  <c r="DW11"/>
  <c r="EI11"/>
  <c r="EE11"/>
  <c r="EA11"/>
  <c r="EH11"/>
  <c r="ED11"/>
  <c r="DZ11"/>
  <c r="DX11"/>
  <c r="DV11"/>
  <c r="DT11"/>
  <c r="DS11"/>
  <c r="DR11"/>
  <c r="DN11"/>
  <c r="EM11"/>
  <c r="EJ11"/>
  <c r="DQ11"/>
  <c r="DU11"/>
  <c r="DY11"/>
  <c r="EC11"/>
  <c r="BZ10"/>
  <c r="CG21"/>
  <c r="CG26" s="1"/>
  <c r="BX21"/>
  <c r="BX26" s="1"/>
  <c r="DQ9"/>
  <c r="EC9"/>
  <c r="EF9"/>
  <c r="DW9"/>
  <c r="DN9"/>
  <c r="EJ9"/>
  <c r="EB9"/>
  <c r="EI9"/>
  <c r="EE9"/>
  <c r="EA9"/>
  <c r="DZ9"/>
  <c r="DX9"/>
  <c r="DV9"/>
  <c r="DT9"/>
  <c r="DS9"/>
  <c r="DR9"/>
  <c r="EM9"/>
  <c r="EH9"/>
  <c r="ED9"/>
  <c r="CW21"/>
  <c r="CW26" s="1"/>
  <c r="DU9"/>
  <c r="DY9"/>
  <c r="EG9"/>
  <c r="EK9"/>
  <c r="CV21"/>
  <c r="CV26" s="1"/>
  <c r="CE21"/>
  <c r="CE26" s="1"/>
  <c r="CF21"/>
  <c r="CF26" s="1"/>
  <c r="BY21"/>
  <c r="CN8"/>
  <c r="CB21"/>
  <c r="CB26" s="1"/>
  <c r="CC21"/>
  <c r="CC26" s="1"/>
  <c r="DT7"/>
  <c r="DU7"/>
  <c r="EI7"/>
  <c r="EG7"/>
  <c r="DS7"/>
  <c r="DZ7"/>
  <c r="DJ21"/>
  <c r="DJ26" s="1"/>
  <c r="CX21"/>
  <c r="CX26" s="1"/>
  <c r="EE7"/>
  <c r="EA7"/>
  <c r="DR7"/>
  <c r="DQ7"/>
  <c r="EH7"/>
  <c r="EJ7"/>
  <c r="DI21"/>
  <c r="DI26" s="1"/>
  <c r="EK7"/>
  <c r="EF7"/>
  <c r="EM7"/>
  <c r="EB7"/>
  <c r="DV7"/>
  <c r="CY21"/>
  <c r="CY26" s="1"/>
  <c r="CQ21"/>
  <c r="CQ26" s="1"/>
  <c r="ED7"/>
  <c r="DY7"/>
  <c r="EC7"/>
  <c r="DW7"/>
  <c r="DX7"/>
  <c r="DN7"/>
  <c r="CJ6"/>
  <c r="CD21"/>
  <c r="CD26" s="1"/>
  <c r="CI6"/>
  <c r="CS21"/>
  <c r="CS26" s="1"/>
  <c r="CR21"/>
  <c r="CR26" s="1"/>
  <c r="D30" i="28"/>
  <c r="EE19" i="1"/>
  <c r="DU19"/>
  <c r="EG19"/>
  <c r="EF19"/>
  <c r="ED19"/>
  <c r="EC19"/>
  <c r="EA19"/>
  <c r="EI19"/>
  <c r="EL19"/>
  <c r="DS19"/>
  <c r="EK19"/>
  <c r="DX19"/>
  <c r="DK21"/>
  <c r="DK26" s="1"/>
  <c r="DR19"/>
  <c r="DV19"/>
  <c r="EM19"/>
  <c r="CU21"/>
  <c r="CU26" s="1"/>
  <c r="CT21"/>
  <c r="CT26" s="1"/>
  <c r="EB19"/>
  <c r="DQ19"/>
  <c r="EH19"/>
  <c r="EJ19"/>
  <c r="DH21"/>
  <c r="DH26" s="1"/>
  <c r="DF21"/>
  <c r="DF26" s="1"/>
  <c r="DE21"/>
  <c r="DE26" s="1"/>
  <c r="DD21"/>
  <c r="DD26" s="1"/>
  <c r="DC21"/>
  <c r="DC26" s="1"/>
  <c r="DB21"/>
  <c r="DB26" s="1"/>
  <c r="DA21"/>
  <c r="DA26" s="1"/>
  <c r="CZ21"/>
  <c r="CZ26" s="1"/>
  <c r="DN19"/>
  <c r="DT19"/>
  <c r="DY19"/>
  <c r="DZ19"/>
  <c r="DW19"/>
  <c r="EG5"/>
  <c r="DV5"/>
  <c r="EI5"/>
  <c r="EL5"/>
  <c r="EM5"/>
  <c r="DY5"/>
  <c r="EC5"/>
  <c r="DT5"/>
  <c r="EH5"/>
  <c r="ED5"/>
  <c r="DN5"/>
  <c r="EK5"/>
  <c r="EJ5"/>
  <c r="DL21"/>
  <c r="DG21"/>
  <c r="EE5"/>
  <c r="DZ5"/>
  <c r="EA5"/>
  <c r="EF5"/>
  <c r="DW5"/>
  <c r="EB5"/>
  <c r="DX5"/>
  <c r="DU5"/>
  <c r="G1" i="27" l="1"/>
  <c r="F19"/>
  <c r="B24" i="28"/>
  <c r="D24" s="1"/>
  <c r="D10"/>
  <c r="B32"/>
  <c r="D2"/>
  <c r="C21"/>
  <c r="BZ21" i="1"/>
  <c r="BY26"/>
  <c r="CN26" s="1"/>
  <c r="CN21"/>
  <c r="CI21"/>
  <c r="CL21"/>
  <c r="CJ21"/>
  <c r="CM21"/>
  <c r="CK21"/>
  <c r="DN21"/>
  <c r="DN26" s="1"/>
  <c r="DW21"/>
  <c r="DG26"/>
  <c r="EG21"/>
  <c r="DV21"/>
  <c r="ED21"/>
  <c r="DY21"/>
  <c r="EA21"/>
  <c r="DQ21"/>
  <c r="EB21"/>
  <c r="DS5"/>
  <c r="DQ5"/>
  <c r="DR5"/>
  <c r="EI21"/>
  <c r="DS21"/>
  <c r="EH21"/>
  <c r="EK21"/>
  <c r="DU21"/>
  <c r="DX21"/>
  <c r="DR21"/>
  <c r="EC21"/>
  <c r="DL26"/>
  <c r="EL21"/>
  <c r="EM21"/>
  <c r="DZ21"/>
  <c r="DT21"/>
  <c r="EJ21"/>
  <c r="EF21"/>
  <c r="EE21"/>
  <c r="G19" i="27" l="1"/>
  <c r="H1"/>
  <c r="C32" i="28"/>
  <c r="D32" s="1"/>
  <c r="D21"/>
  <c r="CJ26" i="1"/>
  <c r="CI26"/>
  <c r="BZ26"/>
  <c r="CL26"/>
  <c r="CK26"/>
  <c r="CM26"/>
  <c r="EI26"/>
  <c r="EB26"/>
  <c r="EF26"/>
  <c r="EL26"/>
  <c r="EJ26"/>
  <c r="DY26"/>
  <c r="DX26"/>
  <c r="DU26"/>
  <c r="DT26"/>
  <c r="DZ26"/>
  <c r="EK26"/>
  <c r="EM26"/>
  <c r="EC26"/>
  <c r="DR26"/>
  <c r="DV26"/>
  <c r="ED26"/>
  <c r="DQ26"/>
  <c r="DS26"/>
  <c r="EA26"/>
  <c r="DW26"/>
  <c r="EG26"/>
  <c r="EE26"/>
  <c r="EH26"/>
  <c r="I1" i="27" l="1"/>
  <c r="H19"/>
  <c r="J1" l="1"/>
  <c r="I19"/>
  <c r="J19" l="1"/>
  <c r="K1"/>
  <c r="L1" l="1"/>
  <c r="K19"/>
  <c r="L19" l="1"/>
  <c r="M1"/>
  <c r="N1" l="1"/>
  <c r="M19"/>
  <c r="N19" l="1"/>
  <c r="O1"/>
  <c r="P1" l="1"/>
  <c r="O19"/>
  <c r="Q1" l="1"/>
  <c r="P19"/>
  <c r="R1" l="1"/>
  <c r="Q19"/>
  <c r="R19" l="1"/>
  <c r="S1"/>
  <c r="T1" l="1"/>
  <c r="S19"/>
  <c r="T19" l="1"/>
  <c r="U1"/>
  <c r="V1" l="1"/>
  <c r="U19"/>
  <c r="V19" l="1"/>
  <c r="W1"/>
  <c r="X1" l="1"/>
  <c r="W19"/>
  <c r="Y1" l="1"/>
  <c r="X19"/>
  <c r="Z1" l="1"/>
  <c r="Y19"/>
  <c r="Z19" l="1"/>
  <c r="AA1"/>
  <c r="AB1" l="1"/>
  <c r="AA19"/>
  <c r="AC1" l="1"/>
  <c r="AB19"/>
  <c r="AD1" l="1"/>
  <c r="AC19"/>
  <c r="AD19" l="1"/>
  <c r="AE1"/>
  <c r="AF1" l="1"/>
  <c r="AE19"/>
  <c r="AG1" l="1"/>
  <c r="AF19"/>
  <c r="AH1" l="1"/>
  <c r="AG19"/>
  <c r="AH19" l="1"/>
  <c r="AI1"/>
  <c r="AJ1" l="1"/>
  <c r="AI19"/>
  <c r="AJ19" l="1"/>
  <c r="AK1"/>
  <c r="AL1" l="1"/>
  <c r="AK19"/>
  <c r="AL19" l="1"/>
  <c r="AM1"/>
  <c r="AN1" l="1"/>
  <c r="AM19"/>
  <c r="AO1" l="1"/>
  <c r="AN19"/>
  <c r="AP1" l="1"/>
  <c r="AO19"/>
  <c r="AQ1" l="1"/>
  <c r="AP19"/>
  <c r="AR1" l="1"/>
  <c r="AQ19"/>
  <c r="AS1" l="1"/>
  <c r="AR19"/>
  <c r="AT1" l="1"/>
  <c r="AS19"/>
  <c r="AT19" l="1"/>
  <c r="AU1"/>
  <c r="AV1" l="1"/>
  <c r="AU19"/>
  <c r="AW1" l="1"/>
  <c r="AV19"/>
  <c r="AX1" l="1"/>
  <c r="AW19"/>
  <c r="AX19" l="1"/>
  <c r="AY1"/>
  <c r="AZ1" l="1"/>
  <c r="AY19"/>
  <c r="BA1" l="1"/>
  <c r="AZ19"/>
  <c r="BB1" l="1"/>
  <c r="BA19"/>
  <c r="BC1" l="1"/>
  <c r="BB19"/>
  <c r="BD1" l="1"/>
  <c r="BC19"/>
  <c r="BE1" l="1"/>
  <c r="BD19"/>
  <c r="BE19" l="1"/>
  <c r="BF1"/>
  <c r="BF19" l="1"/>
  <c r="BG1"/>
  <c r="BH1" l="1"/>
  <c r="BG19"/>
  <c r="BH19" l="1"/>
  <c r="BI1"/>
  <c r="BI19" l="1"/>
  <c r="BJ1"/>
  <c r="BJ19" l="1"/>
  <c r="BK1"/>
  <c r="BL1" l="1"/>
  <c r="BK19"/>
  <c r="BM1" l="1"/>
  <c r="BL19"/>
  <c r="BM19" l="1"/>
  <c r="BN1"/>
  <c r="BO1" l="1"/>
  <c r="BN19"/>
  <c r="BP1" l="1"/>
  <c r="BO19"/>
  <c r="BQ1" l="1"/>
  <c r="BP19"/>
  <c r="BQ19" l="1"/>
  <c r="BR1"/>
  <c r="BR19" l="1"/>
  <c r="BS1"/>
  <c r="BT1" l="1"/>
  <c r="BS19"/>
  <c r="BT19" l="1"/>
  <c r="BU1"/>
  <c r="BU19" l="1"/>
  <c r="BV1"/>
  <c r="BV19" s="1"/>
</calcChain>
</file>

<file path=xl/sharedStrings.xml><?xml version="1.0" encoding="utf-8"?>
<sst xmlns="http://schemas.openxmlformats.org/spreadsheetml/2006/main" count="158" uniqueCount="74">
  <si>
    <t>BCC</t>
  </si>
  <si>
    <t>F</t>
  </si>
  <si>
    <t>A</t>
  </si>
  <si>
    <t>K</t>
  </si>
  <si>
    <t>B</t>
  </si>
  <si>
    <t>J</t>
  </si>
  <si>
    <t>X</t>
  </si>
  <si>
    <t>P</t>
  </si>
  <si>
    <t>C</t>
  </si>
  <si>
    <t>T</t>
  </si>
  <si>
    <t>N</t>
  </si>
  <si>
    <t>D</t>
  </si>
  <si>
    <t>U</t>
  </si>
  <si>
    <t>E</t>
  </si>
  <si>
    <t>G</t>
  </si>
  <si>
    <t>I</t>
  </si>
  <si>
    <t>L</t>
  </si>
  <si>
    <t>O</t>
  </si>
  <si>
    <t>R</t>
  </si>
  <si>
    <t>S</t>
  </si>
  <si>
    <t>W</t>
  </si>
  <si>
    <t>Y</t>
  </si>
  <si>
    <t>Z</t>
  </si>
  <si>
    <t>-5</t>
  </si>
  <si>
    <t>BOOK2</t>
  </si>
  <si>
    <t>BOOK3</t>
  </si>
  <si>
    <t>BOOK4</t>
  </si>
  <si>
    <t>BOOK5</t>
  </si>
  <si>
    <t>TOTAL</t>
  </si>
  <si>
    <t>V</t>
  </si>
  <si>
    <t>+1</t>
  </si>
  <si>
    <t>+5</t>
  </si>
  <si>
    <t>+3</t>
  </si>
  <si>
    <t>ME</t>
  </si>
  <si>
    <t>Total</t>
  </si>
  <si>
    <r>
      <rPr>
        <b/>
        <u/>
        <sz val="12"/>
        <rFont val="ＭＳ Ｐゴシック"/>
        <family val="3"/>
        <charset val="128"/>
      </rPr>
      <t>日付</t>
    </r>
    <r>
      <rPr>
        <b/>
        <u/>
        <sz val="12"/>
        <rFont val="Arial"/>
        <family val="2"/>
      </rPr>
      <t>:</t>
    </r>
    <rPh sb="0" eb="2">
      <t>ひづけ</t>
    </rPh>
    <phoneticPr fontId="0" type="noConversion"/>
  </si>
  <si>
    <r>
      <rPr>
        <b/>
        <u/>
        <sz val="12"/>
        <rFont val="ＭＳ Ｐゴシック"/>
        <family val="3"/>
        <charset val="128"/>
      </rPr>
      <t>期　間</t>
    </r>
    <r>
      <rPr>
        <b/>
        <u/>
        <sz val="12"/>
        <rFont val="Arial"/>
        <family val="2"/>
      </rPr>
      <t>:</t>
    </r>
    <rPh sb="0" eb="1">
      <t>ｷ</t>
    </rPh>
    <rPh sb="2" eb="3">
      <t>ｶﾝ</t>
    </rPh>
    <phoneticPr fontId="0" type="noConversion"/>
  </si>
  <si>
    <r>
      <rPr>
        <b/>
        <u/>
        <sz val="12"/>
        <rFont val="ＭＳ Ｐゴシック"/>
        <family val="3"/>
        <charset val="128"/>
      </rPr>
      <t>場　所</t>
    </r>
    <r>
      <rPr>
        <b/>
        <u/>
        <sz val="12"/>
        <rFont val="Arial"/>
        <family val="2"/>
      </rPr>
      <t>:</t>
    </r>
    <rPh sb="0" eb="1">
      <t>ﾊﾞ</t>
    </rPh>
    <rPh sb="2" eb="3">
      <t>ｼｮ</t>
    </rPh>
    <phoneticPr fontId="0" type="noConversion"/>
  </si>
  <si>
    <t>参加者数：</t>
    <rPh sb="0" eb="3">
      <t>さんかしゃ</t>
    </rPh>
    <rPh sb="3" eb="4">
      <t>すう</t>
    </rPh>
    <phoneticPr fontId="0" type="noConversion"/>
  </si>
  <si>
    <t>スタッフ数：</t>
    <rPh sb="4" eb="5">
      <t>すう</t>
    </rPh>
    <phoneticPr fontId="0" type="noConversion"/>
  </si>
  <si>
    <t>観察者：</t>
    <rPh sb="0" eb="3">
      <t>かんさつしゃ</t>
    </rPh>
    <phoneticPr fontId="0" type="noConversion"/>
  </si>
  <si>
    <t>参加者名</t>
    <rPh sb="0" eb="3">
      <t>さんかしゃ</t>
    </rPh>
    <rPh sb="3" eb="4">
      <t>めい</t>
    </rPh>
    <phoneticPr fontId="0" type="noConversion"/>
  </si>
  <si>
    <t>時間</t>
    <rPh sb="0" eb="2">
      <t>じかん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</si>
  <si>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1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</si>
  <si>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2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</si>
  <si>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3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</si>
  <si>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4</t>
    </r>
    <rPh sb="0" eb="2">
      <t>さんか</t>
    </rPh>
    <rPh sb="2" eb="3">
      <t>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</si>
  <si>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5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</si>
  <si>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6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</si>
  <si>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7</t>
    </r>
    <rPh sb="0" eb="3">
      <t>さんかしゃ</t>
    </rPh>
    <phoneticPr fontId="0" type="noConversion"/>
  </si>
  <si>
    <r>
      <rPr>
        <sz val="10"/>
        <rFont val="ＭＳ Ｐゴシック"/>
        <family val="3"/>
        <charset val="128"/>
      </rPr>
      <t>参加者</t>
    </r>
    <r>
      <rPr>
        <sz val="10"/>
        <rFont val="Arial"/>
        <family val="2"/>
      </rPr>
      <t>8</t>
    </r>
    <rPh sb="0" eb="3">
      <t>さんかしゃ</t>
    </rPh>
    <phoneticPr fontId="0" type="noConversion"/>
  </si>
  <si>
    <r>
      <t>WIB</t>
    </r>
    <r>
      <rPr>
        <sz val="10"/>
        <rFont val="ＭＳ Ｐゴシック"/>
        <family val="3"/>
        <charset val="128"/>
      </rPr>
      <t>分布図（プロフィール）</t>
    </r>
    <rPh sb="3" eb="6">
      <t>ぶんぷず</t>
    </rPh>
    <phoneticPr fontId="0" type="noConversion"/>
  </si>
  <si>
    <t>パーセント</t>
    <phoneticPr fontId="0" type="noConversion"/>
  </si>
  <si>
    <r>
      <rPr>
        <sz val="10"/>
        <rFont val="ＭＳ Ｐゴシック"/>
        <family val="3"/>
        <charset val="128"/>
      </rPr>
      <t>個別</t>
    </r>
    <r>
      <rPr>
        <sz val="10"/>
        <rFont val="Arial"/>
        <family val="2"/>
      </rPr>
      <t>WIB</t>
    </r>
    <rPh sb="0" eb="2">
      <t>こべつ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</si>
  <si>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値計</t>
    </r>
    <rPh sb="2" eb="3">
      <t>ち</t>
    </rPh>
    <rPh sb="3" eb="4">
      <t>けい</t>
    </rPh>
    <phoneticPr fontId="0" type="noConversion"/>
  </si>
  <si>
    <r>
      <t>TF</t>
    </r>
    <r>
      <rPr>
        <sz val="10"/>
        <rFont val="ＭＳ Ｐゴシック"/>
        <family val="3"/>
        <charset val="128"/>
      </rPr>
      <t>計</t>
    </r>
    <rPh sb="2" eb="3">
      <t>けい</t>
    </rPh>
    <phoneticPr fontId="0" type="noConversion"/>
  </si>
  <si>
    <r>
      <rPr>
        <sz val="10"/>
        <rFont val="ＭＳ Ｐゴシック"/>
        <family val="3"/>
        <charset val="128"/>
      </rPr>
      <t>グループ</t>
    </r>
    <r>
      <rPr>
        <sz val="10"/>
        <rFont val="Arial"/>
        <family val="2"/>
      </rPr>
      <t>WIB</t>
    </r>
    <r>
      <rPr>
        <sz val="10"/>
        <rFont val="ＭＳ Ｐゴシック"/>
        <family val="3"/>
        <charset val="128"/>
      </rPr>
      <t>スコア</t>
    </r>
    <phoneticPr fontId="0" type="noConversion"/>
  </si>
  <si>
    <t>行動カテゴリー一覧表（グリッド）</t>
    <rPh sb="0" eb="2">
      <t>こうどう</t>
    </rPh>
    <rPh sb="7" eb="9">
      <t>いちらん</t>
    </rPh>
    <rPh sb="9" eb="10">
      <t>ひょう</t>
    </rPh>
    <phoneticPr fontId="0" type="noConversion"/>
  </si>
  <si>
    <t>行動カテゴリー（パーセント）</t>
    <rPh sb="0" eb="2">
      <t>こうどう</t>
    </rPh>
    <phoneticPr fontId="0" type="noConversion"/>
  </si>
  <si>
    <r>
      <rPr>
        <sz val="10"/>
        <rFont val="ＭＳ Ｐゴシック"/>
        <family val="3"/>
        <charset val="128"/>
      </rPr>
      <t>マッパー</t>
    </r>
    <r>
      <rPr>
        <sz val="10"/>
        <rFont val="Arial"/>
        <family val="2"/>
      </rPr>
      <t>1</t>
    </r>
    <phoneticPr fontId="0" type="noConversion"/>
  </si>
  <si>
    <r>
      <rPr>
        <sz val="10"/>
        <rFont val="ＭＳ Ｐゴシック"/>
        <family val="3"/>
        <charset val="128"/>
      </rPr>
      <t>マッパー</t>
    </r>
    <r>
      <rPr>
        <sz val="10"/>
        <rFont val="Arial"/>
        <family val="2"/>
      </rPr>
      <t xml:space="preserve"> 2</t>
    </r>
    <phoneticPr fontId="0" type="noConversion"/>
  </si>
  <si>
    <r>
      <t>BCC</t>
    </r>
    <r>
      <rPr>
        <sz val="10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>一致</t>
    </r>
    <rPh sb="4" eb="6">
      <t>いっち</t>
    </rPh>
    <phoneticPr fontId="0" type="noConversion"/>
  </si>
  <si>
    <r>
      <t>ME</t>
    </r>
    <r>
      <rPr>
        <sz val="10"/>
        <rFont val="ＭＳ Ｐゴシック"/>
        <family val="3"/>
        <charset val="128"/>
      </rPr>
      <t>の一致</t>
    </r>
    <rPh sb="3" eb="5">
      <t>いっち</t>
    </rPh>
    <phoneticPr fontId="0" type="noConversion"/>
  </si>
  <si>
    <r>
      <rPr>
        <sz val="10"/>
        <rFont val="ＭＳ Ｐゴシック"/>
        <family val="3"/>
        <charset val="128"/>
      </rPr>
      <t>ありうる最高の一致スコア（</t>
    </r>
    <r>
      <rPr>
        <sz val="10"/>
        <rFont val="Arial"/>
        <family val="2"/>
      </rPr>
      <t>BCC</t>
    </r>
    <r>
      <rPr>
        <sz val="10"/>
        <rFont val="ＭＳ Ｐゴシック"/>
        <family val="3"/>
        <charset val="128"/>
      </rPr>
      <t>）</t>
    </r>
    <rPh sb="4" eb="6">
      <t>さいこう</t>
    </rPh>
    <rPh sb="7" eb="9">
      <t>いっち</t>
    </rPh>
    <phoneticPr fontId="0" type="noConversion"/>
  </si>
  <si>
    <r>
      <rPr>
        <sz val="10"/>
        <rFont val="ＭＳ Ｐゴシック"/>
        <family val="3"/>
        <charset val="128"/>
      </rPr>
      <t>ありうる最高の一致スコア（</t>
    </r>
    <r>
      <rPr>
        <sz val="10"/>
        <rFont val="Arial"/>
        <family val="2"/>
      </rPr>
      <t>ME</t>
    </r>
    <r>
      <rPr>
        <sz val="10"/>
        <rFont val="ＭＳ Ｐゴシック"/>
        <family val="3"/>
        <charset val="128"/>
      </rPr>
      <t>）</t>
    </r>
    <rPh sb="4" eb="6">
      <t>さいこう</t>
    </rPh>
    <rPh sb="7" eb="9">
      <t>いっち</t>
    </rPh>
    <phoneticPr fontId="0" type="noConversion"/>
  </si>
  <si>
    <r>
      <t>BCC</t>
    </r>
    <r>
      <rPr>
        <sz val="10"/>
        <rFont val="ＭＳ Ｐゴシック"/>
        <family val="3"/>
        <charset val="128"/>
      </rPr>
      <t>一致率</t>
    </r>
    <rPh sb="3" eb="5">
      <t>いっち</t>
    </rPh>
    <rPh sb="5" eb="6">
      <t>りつ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</si>
  <si>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値一致率</t>
    </r>
    <rPh sb="2" eb="3">
      <t>ち</t>
    </rPh>
    <rPh sb="3" eb="5">
      <t>いっち</t>
    </rPh>
    <rPh sb="5" eb="6">
      <t>りつ</t>
    </rPh>
    <phoneticPr fontId="0" type="noConversion"/>
  </si>
  <si>
    <t>一致率</t>
    <rPh sb="0" eb="2">
      <t>いっち</t>
    </rPh>
    <rPh sb="2" eb="3">
      <t>りつ</t>
    </rPh>
    <phoneticPr fontId="0" type="noConversion"/>
  </si>
  <si>
    <r>
      <t>ME</t>
    </r>
    <r>
      <rPr>
        <sz val="10"/>
        <rFont val="ＭＳ Ｐゴシック"/>
        <family val="3"/>
        <charset val="128"/>
      </rPr>
      <t>値の一致スコア</t>
    </r>
    <rPh sb="2" eb="3">
      <t>ち</t>
    </rPh>
    <rPh sb="4" eb="6">
      <t>いっち</t>
    </rPh>
    <phoneticPr fontId="0" type="noConversion"/>
  </si>
  <si>
    <r>
      <t>BCC</t>
    </r>
    <r>
      <rPr>
        <sz val="10"/>
        <rFont val="ＭＳ Ｐゴシック"/>
        <family val="3"/>
        <charset val="128"/>
      </rPr>
      <t>の一致スコア</t>
    </r>
    <rPh sb="4" eb="6">
      <t>いっち</t>
    </rPh>
    <phoneticPr fontId="0" type="noConversion"/>
  </si>
  <si>
    <t>一致スコア</t>
    <rPh sb="0" eb="2">
      <t>いっち</t>
    </rPh>
    <phoneticPr fontId="0" type="noConversion"/>
  </si>
  <si>
    <t>ありうる最高の一致スコア</t>
    <rPh sb="4" eb="6">
      <t>さいこう</t>
    </rPh>
    <rPh sb="7" eb="9">
      <t>いっち</t>
    </rPh>
    <phoneticPr fontId="0" type="noConversion"/>
  </si>
  <si>
    <t>グループ</t>
    <phoneticPr fontId="0" type="noConversion"/>
  </si>
  <si>
    <t>グループ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</si>
</sst>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0.0"/>
    <numFmt numFmtId="177" formatCode="0.0;[Red]0.0"/>
    <numFmt numFmtId="178" formatCode="\+#,##0;\-#,##0"/>
    <numFmt numFmtId="179" formatCode="\+#,##0.0;\-#,##0.0"/>
    <numFmt numFmtId="180" formatCode="yyyy&quot;年&quot;m&quot;月&quot;d&quot;日&quot;;@"/>
  </numFmts>
  <fonts count="10"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0" fillId="0" borderId="16" xfId="0" applyBorder="1" applyProtection="1"/>
    <xf numFmtId="0" fontId="0" fillId="0" borderId="3" xfId="0" applyBorder="1" applyProtection="1"/>
    <xf numFmtId="0" fontId="0" fillId="0" borderId="0" xfId="0" applyAlignment="1"/>
    <xf numFmtId="0" fontId="4" fillId="0" borderId="0" xfId="0" applyFont="1" applyAlignment="1"/>
    <xf numFmtId="0" fontId="3" fillId="0" borderId="0" xfId="0" applyFont="1"/>
    <xf numFmtId="1" fontId="0" fillId="0" borderId="0" xfId="0" applyNumberFormat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1" fontId="0" fillId="2" borderId="20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0" borderId="16" xfId="0" applyFill="1" applyBorder="1" applyProtection="1"/>
    <xf numFmtId="0" fontId="0" fillId="5" borderId="2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2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0" borderId="2" xfId="0" applyFill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1" xfId="0" applyBorder="1" applyAlignment="1" applyProtection="1">
      <alignment horizontal="center"/>
    </xf>
    <xf numFmtId="177" fontId="0" fillId="0" borderId="1" xfId="0" applyNumberFormat="1" applyBorder="1" applyAlignment="1" applyProtection="1">
      <alignment horizontal="center"/>
    </xf>
    <xf numFmtId="176" fontId="0" fillId="0" borderId="21" xfId="0" applyNumberFormat="1" applyBorder="1" applyAlignment="1" applyProtection="1">
      <alignment horizontal="center"/>
    </xf>
    <xf numFmtId="178" fontId="0" fillId="0" borderId="22" xfId="0" applyNumberFormat="1" applyBorder="1" applyAlignment="1" applyProtection="1">
      <alignment horizontal="center"/>
    </xf>
    <xf numFmtId="1" fontId="0" fillId="0" borderId="22" xfId="0" applyNumberFormat="1" applyBorder="1" applyAlignment="1" applyProtection="1">
      <alignment horizontal="center"/>
    </xf>
    <xf numFmtId="179" fontId="0" fillId="0" borderId="22" xfId="0" applyNumberFormat="1" applyBorder="1" applyAlignment="1" applyProtection="1">
      <alignment horizontal="center"/>
    </xf>
    <xf numFmtId="178" fontId="0" fillId="0" borderId="23" xfId="0" applyNumberFormat="1" applyBorder="1" applyAlignment="1" applyProtection="1">
      <alignment horizontal="center"/>
    </xf>
    <xf numFmtId="1" fontId="0" fillId="0" borderId="23" xfId="0" applyNumberFormat="1" applyBorder="1" applyAlignment="1" applyProtection="1">
      <alignment horizontal="center"/>
    </xf>
    <xf numFmtId="179" fontId="0" fillId="0" borderId="23" xfId="0" applyNumberFormat="1" applyBorder="1" applyAlignment="1" applyProtection="1">
      <alignment horizontal="center"/>
    </xf>
    <xf numFmtId="1" fontId="0" fillId="11" borderId="4" xfId="0" applyNumberFormat="1" applyFill="1" applyBorder="1"/>
    <xf numFmtId="178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79" fontId="0" fillId="0" borderId="1" xfId="0" applyNumberFormat="1" applyBorder="1" applyAlignment="1" applyProtection="1">
      <alignment horizontal="center"/>
    </xf>
    <xf numFmtId="178" fontId="0" fillId="11" borderId="1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2" borderId="0" xfId="0" applyFill="1" applyProtection="1"/>
    <xf numFmtId="0" fontId="0" fillId="2" borderId="4" xfId="0" applyFill="1" applyBorder="1" applyProtection="1"/>
    <xf numFmtId="0" fontId="0" fillId="12" borderId="0" xfId="0" applyFill="1" applyProtection="1"/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0" fillId="8" borderId="0" xfId="0" applyFill="1" applyProtection="1"/>
    <xf numFmtId="0" fontId="0" fillId="9" borderId="0" xfId="0" applyFill="1" applyProtection="1"/>
    <xf numFmtId="0" fontId="0" fillId="13" borderId="0" xfId="0" applyFill="1" applyProtection="1"/>
    <xf numFmtId="0" fontId="0" fillId="13" borderId="4" xfId="0" applyFill="1" applyBorder="1" applyProtection="1"/>
    <xf numFmtId="0" fontId="0" fillId="10" borderId="0" xfId="0" applyFill="1" applyProtection="1"/>
    <xf numFmtId="0" fontId="0" fillId="10" borderId="4" xfId="0" applyFill="1" applyBorder="1" applyProtection="1"/>
    <xf numFmtId="1" fontId="0" fillId="10" borderId="4" xfId="0" applyNumberFormat="1" applyFill="1" applyBorder="1"/>
    <xf numFmtId="1" fontId="0" fillId="2" borderId="4" xfId="0" applyNumberFormat="1" applyFill="1" applyBorder="1"/>
    <xf numFmtId="0" fontId="0" fillId="10" borderId="0" xfId="0" applyFill="1"/>
    <xf numFmtId="0" fontId="0" fillId="2" borderId="4" xfId="0" applyNumberFormat="1" applyFill="1" applyBorder="1" applyAlignment="1" applyProtection="1">
      <alignment horizontal="center"/>
      <protection locked="0"/>
    </xf>
    <xf numFmtId="178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0" fontId="0" fillId="13" borderId="0" xfId="0" applyNumberFormat="1" applyFill="1" applyAlignment="1" applyProtection="1">
      <alignment horizontal="center"/>
    </xf>
    <xf numFmtId="49" fontId="0" fillId="13" borderId="4" xfId="0" applyNumberFormat="1" applyFill="1" applyBorder="1" applyAlignment="1" applyProtection="1">
      <alignment horizontal="center"/>
      <protection locked="0"/>
    </xf>
    <xf numFmtId="0" fontId="0" fillId="13" borderId="4" xfId="0" applyFill="1" applyBorder="1" applyAlignment="1" applyProtection="1">
      <alignment horizontal="center"/>
      <protection locked="0"/>
    </xf>
    <xf numFmtId="178" fontId="0" fillId="13" borderId="4" xfId="0" applyNumberFormat="1" applyFill="1" applyBorder="1" applyAlignment="1" applyProtection="1">
      <alignment horizontal="center"/>
      <protection locked="0"/>
    </xf>
    <xf numFmtId="0" fontId="0" fillId="10" borderId="4" xfId="0" applyNumberFormat="1" applyFill="1" applyBorder="1" applyAlignment="1" applyProtection="1">
      <alignment horizontal="center"/>
    </xf>
    <xf numFmtId="0" fontId="0" fillId="10" borderId="4" xfId="0" applyFill="1" applyBorder="1" applyAlignment="1" applyProtection="1">
      <alignment horizontal="center"/>
    </xf>
    <xf numFmtId="0" fontId="0" fillId="10" borderId="4" xfId="0" applyFill="1" applyBorder="1" applyAlignment="1">
      <alignment horizontal="center"/>
    </xf>
    <xf numFmtId="20" fontId="0" fillId="2" borderId="0" xfId="0" applyNumberFormat="1" applyFill="1" applyAlignment="1" applyProtection="1">
      <alignment horizontal="center"/>
    </xf>
    <xf numFmtId="0" fontId="2" fillId="12" borderId="0" xfId="1" applyFill="1" applyAlignment="1" applyProtection="1">
      <protection locked="0"/>
    </xf>
    <xf numFmtId="0" fontId="2" fillId="4" borderId="0" xfId="1" applyFill="1" applyAlignment="1" applyProtection="1">
      <protection locked="0"/>
    </xf>
    <xf numFmtId="0" fontId="2" fillId="5" borderId="0" xfId="1" applyFill="1" applyAlignment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1" fontId="0" fillId="0" borderId="6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0" fontId="0" fillId="14" borderId="21" xfId="0" applyFill="1" applyBorder="1" applyAlignment="1" applyProtection="1">
      <alignment horizontal="center"/>
      <protection locked="0"/>
    </xf>
    <xf numFmtId="178" fontId="0" fillId="14" borderId="21" xfId="0" applyNumberFormat="1" applyFill="1" applyBorder="1" applyAlignment="1" applyProtection="1">
      <alignment horizontal="center"/>
      <protection locked="0"/>
    </xf>
    <xf numFmtId="20" fontId="0" fillId="15" borderId="1" xfId="0" applyNumberFormat="1" applyFill="1" applyBorder="1" applyAlignment="1">
      <alignment horizontal="center"/>
    </xf>
    <xf numFmtId="0" fontId="5" fillId="14" borderId="21" xfId="0" applyFont="1" applyFill="1" applyBorder="1" applyAlignment="1" applyProtection="1">
      <alignment horizontal="center"/>
      <protection locked="0"/>
    </xf>
    <xf numFmtId="0" fontId="5" fillId="14" borderId="0" xfId="0" applyFont="1" applyFill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0" xfId="0" applyFont="1" applyAlignment="1"/>
    <xf numFmtId="0" fontId="0" fillId="0" borderId="0" xfId="0" applyFill="1" applyAlignment="1" applyProtection="1">
      <protection locked="0"/>
    </xf>
    <xf numFmtId="0" fontId="7" fillId="0" borderId="1" xfId="0" applyFont="1" applyBorder="1" applyProtection="1"/>
    <xf numFmtId="0" fontId="7" fillId="0" borderId="0" xfId="0" applyFont="1"/>
    <xf numFmtId="0" fontId="7" fillId="0" borderId="0" xfId="0" applyFont="1" applyAlignment="1">
      <alignment horizontal="center"/>
    </xf>
    <xf numFmtId="20" fontId="1" fillId="16" borderId="1" xfId="0" applyNumberFormat="1" applyFont="1" applyFill="1" applyBorder="1" applyAlignment="1" applyProtection="1">
      <alignment horizontal="center"/>
      <protection locked="0"/>
    </xf>
    <xf numFmtId="0" fontId="0" fillId="14" borderId="24" xfId="0" applyFill="1" applyBorder="1" applyAlignment="1" applyProtection="1">
      <alignment horizontal="center"/>
      <protection locked="0"/>
    </xf>
    <xf numFmtId="178" fontId="0" fillId="14" borderId="24" xfId="0" applyNumberFormat="1" applyFill="1" applyBorder="1" applyAlignment="1" applyProtection="1">
      <alignment horizontal="center"/>
      <protection locked="0"/>
    </xf>
    <xf numFmtId="178" fontId="0" fillId="14" borderId="25" xfId="0" applyNumberFormat="1" applyFill="1" applyBorder="1" applyAlignment="1" applyProtection="1">
      <alignment horizontal="center"/>
      <protection locked="0"/>
    </xf>
    <xf numFmtId="20" fontId="0" fillId="15" borderId="2" xfId="0" applyNumberFormat="1" applyFill="1" applyBorder="1" applyAlignment="1">
      <alignment horizontal="center"/>
    </xf>
    <xf numFmtId="0" fontId="0" fillId="14" borderId="1" xfId="0" applyFill="1" applyBorder="1" applyAlignment="1" applyProtection="1">
      <alignment horizontal="center"/>
      <protection locked="0"/>
    </xf>
    <xf numFmtId="178" fontId="0" fillId="14" borderId="1" xfId="0" applyNumberFormat="1" applyFill="1" applyBorder="1" applyAlignment="1" applyProtection="1">
      <alignment horizontal="center"/>
      <protection locked="0"/>
    </xf>
    <xf numFmtId="0" fontId="7" fillId="12" borderId="2" xfId="0" applyFont="1" applyFill="1" applyBorder="1" applyProtection="1">
      <protection locked="0"/>
    </xf>
    <xf numFmtId="0" fontId="0" fillId="14" borderId="25" xfId="0" applyFill="1" applyBorder="1" applyAlignment="1" applyProtection="1">
      <alignment horizontal="center"/>
      <protection locked="0"/>
    </xf>
    <xf numFmtId="178" fontId="0" fillId="14" borderId="2" xfId="0" applyNumberFormat="1" applyFill="1" applyBorder="1" applyAlignment="1" applyProtection="1">
      <alignment horizontal="center"/>
      <protection locked="0"/>
    </xf>
    <xf numFmtId="20" fontId="9" fillId="2" borderId="0" xfId="0" applyNumberFormat="1" applyFont="1" applyFill="1" applyAlignment="1" applyProtection="1">
      <alignment horizontal="center"/>
    </xf>
    <xf numFmtId="0" fontId="0" fillId="11" borderId="4" xfId="0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11" borderId="4" xfId="0" applyFont="1" applyFill="1" applyBorder="1"/>
    <xf numFmtId="0" fontId="7" fillId="10" borderId="4" xfId="0" applyFont="1" applyFill="1" applyBorder="1"/>
    <xf numFmtId="0" fontId="0" fillId="14" borderId="23" xfId="0" applyFill="1" applyBorder="1" applyAlignment="1" applyProtection="1">
      <alignment horizontal="center"/>
      <protection locked="0"/>
    </xf>
    <xf numFmtId="180" fontId="0" fillId="11" borderId="0" xfId="0" applyNumberFormat="1" applyFill="1" applyAlignment="1" applyProtection="1">
      <alignment horizontal="center"/>
      <protection locked="0"/>
    </xf>
    <xf numFmtId="14" fontId="7" fillId="11" borderId="0" xfId="0" applyNumberFormat="1" applyFont="1" applyFill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0" fillId="11" borderId="0" xfId="0" applyNumberFormat="1" applyFill="1" applyAlignment="1" applyProtection="1">
      <alignment horizontal="center"/>
      <protection locked="0"/>
    </xf>
    <xf numFmtId="0" fontId="6" fillId="0" borderId="0" xfId="0" applyFont="1" applyAlignment="1"/>
    <xf numFmtId="0" fontId="4" fillId="0" borderId="0" xfId="0" applyFont="1" applyAlignment="1"/>
    <xf numFmtId="0" fontId="7" fillId="11" borderId="0" xfId="0" applyFont="1" applyFill="1" applyAlignment="1" applyProtection="1">
      <alignment horizontal="center"/>
      <protection locked="0"/>
    </xf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グループ</a:t>
            </a:r>
            <a:r>
              <a:rPr lang="en-US" altLang="ja-JP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WIB</a:t>
            </a:r>
            <a:r>
              <a:rPr lang="ja-JP" altLang="en-US" sz="1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分布図（プロフィール）</a:t>
            </a:r>
          </a:p>
        </c:rich>
      </c:tx>
      <c:layout>
        <c:manualLayout>
          <c:xMode val="edge"/>
          <c:yMode val="edge"/>
          <c:x val="0.40582983180914067"/>
          <c:y val="3.1746031746031744E-2"/>
        </c:manualLayout>
      </c:layout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1547091522677447"/>
          <c:y val="0.18820903355529345"/>
          <c:w val="0.86883455631796325"/>
          <c:h val="0.5941056239938175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生データシート!$A$21</c:f>
              <c:strCache>
                <c:ptCount val="1"/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生データシート!$CI$21:$CN$21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2471552"/>
        <c:axId val="83165952"/>
      </c:barChart>
      <c:catAx>
        <c:axId val="8247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5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5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10316255311134"/>
              <c:y val="0.88435564602043781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165952"/>
        <c:crosses val="autoZero"/>
        <c:auto val="1"/>
        <c:lblAlgn val="ctr"/>
        <c:lblOffset val="100"/>
        <c:tickLblSkip val="1"/>
        <c:tickMarkSkip val="1"/>
      </c:catAx>
      <c:valAx>
        <c:axId val="8316595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7937219730941704E-2"/>
              <c:y val="0.1527739984882842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2471552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2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689238210399037E-2"/>
          <c:y val="0.19345294321098172"/>
          <c:w val="0.89238210399032625"/>
          <c:h val="0.64285901128572431"/>
        </c:manualLayout>
      </c:layout>
      <c:lineChart>
        <c:grouping val="standar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生データシート!$C$7:$AM$7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生データシート!$C$8:$AM$8</c:f>
              <c:numCache>
                <c:formatCode>\+#,##0;\-#,##0</c:formatCode>
                <c:ptCount val="37"/>
              </c:numCache>
            </c:numRef>
          </c:val>
        </c:ser>
        <c:marker val="1"/>
        <c:axId val="83812352"/>
        <c:axId val="83814656"/>
      </c:lineChart>
      <c:catAx>
        <c:axId val="83812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1451027811364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814656"/>
        <c:crosses val="autoZero"/>
        <c:auto val="1"/>
        <c:lblAlgn val="ctr"/>
        <c:lblOffset val="750"/>
        <c:tickLblSkip val="1"/>
        <c:tickMarkSkip val="1"/>
      </c:catAx>
      <c:valAx>
        <c:axId val="8381465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47037484885133E-2"/>
              <c:y val="0.3988107736532935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812352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60830860534126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287861774187701"/>
          <c:w val="0.89225234342625837"/>
          <c:h val="0.64391784692288212"/>
        </c:manualLayout>
      </c:layout>
      <c:lineChart>
        <c:grouping val="standar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生データシート!$AN$7:$BV$7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生データシート!$AN$8:$BV$8</c:f>
              <c:numCache>
                <c:formatCode>\+#,##0;\-#,##0</c:formatCode>
                <c:ptCount val="35"/>
              </c:numCache>
            </c:numRef>
          </c:val>
        </c:ser>
        <c:marker val="1"/>
        <c:axId val="83895808"/>
        <c:axId val="83918848"/>
      </c:lineChart>
      <c:catAx>
        <c:axId val="83895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2404806965895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918848"/>
        <c:crosses val="autoZero"/>
        <c:auto val="1"/>
        <c:lblAlgn val="ctr"/>
        <c:lblOffset val="750"/>
        <c:tickLblSkip val="1"/>
        <c:tickMarkSkip val="1"/>
      </c:catAx>
      <c:valAx>
        <c:axId val="8391884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76267358271612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895808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6754858197472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756809511872727E-2"/>
          <c:y val="0.19345294321098172"/>
          <c:w val="0.88321272811731077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生データシート!$CI$10:$CN$10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4103552"/>
        <c:axId val="84105472"/>
      </c:barChart>
      <c:catAx>
        <c:axId val="84103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179135454785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05472"/>
        <c:crosses val="autoZero"/>
        <c:auto val="1"/>
        <c:lblAlgn val="ctr"/>
        <c:lblOffset val="100"/>
        <c:tickLblSkip val="1"/>
        <c:tickMarkSkip val="1"/>
      </c:catAx>
      <c:valAx>
        <c:axId val="8410547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464720194647213E-2"/>
              <c:y val="0.2301596675415572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0355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398230088495589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47E-2"/>
          <c:y val="0.19174096533049106"/>
          <c:w val="0.88363740960867632"/>
          <c:h val="0.578172756996557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生データシート!$DQ$9:$EM$9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4130432"/>
        <c:axId val="84165376"/>
      </c:barChart>
      <c:catAx>
        <c:axId val="84130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63687266364432"/>
              <c:y val="0.873158819749301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65376"/>
        <c:crosses val="autoZero"/>
        <c:auto val="1"/>
        <c:lblAlgn val="ctr"/>
        <c:lblOffset val="100"/>
        <c:tickLblSkip val="1"/>
        <c:tickMarkSkip val="1"/>
      </c:catAx>
      <c:valAx>
        <c:axId val="8416537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en-US"/>
                  <a:t>% of Time</a:t>
                </a:r>
              </a:p>
            </c:rich>
          </c:tx>
          <c:layout>
            <c:manualLayout>
              <c:xMode val="edge"/>
              <c:yMode val="edge"/>
              <c:x val="1.9393939393939401E-2"/>
              <c:y val="0.3716823450166075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3043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398230088495589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90919851941115E-2"/>
          <c:y val="0.19174096533049106"/>
          <c:w val="0.89212226813715456"/>
          <c:h val="0.64601956011350081"/>
        </c:manualLayout>
      </c:layout>
      <c:lineChart>
        <c:grouping val="standar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生データシート!$C$9:$AM$9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生データシート!$C$10:$AM$10</c:f>
              <c:numCache>
                <c:formatCode>\+#,##0;\-#,##0</c:formatCode>
                <c:ptCount val="37"/>
              </c:numCache>
            </c:numRef>
          </c:val>
        </c:ser>
        <c:marker val="1"/>
        <c:axId val="84172160"/>
        <c:axId val="84182912"/>
      </c:lineChart>
      <c:catAx>
        <c:axId val="8417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00050902728077"/>
              <c:y val="0.873158819749301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82912"/>
        <c:crosses val="autoZero"/>
        <c:auto val="1"/>
        <c:lblAlgn val="ctr"/>
        <c:lblOffset val="750"/>
        <c:tickLblSkip val="1"/>
        <c:tickMarkSkip val="1"/>
      </c:catAx>
      <c:valAx>
        <c:axId val="8418291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93939393939401E-2"/>
              <c:y val="0.39823132727878041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17216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60830860534126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287861774187701"/>
          <c:w val="0.89225234342625837"/>
          <c:h val="0.64391784692288212"/>
        </c:manualLayout>
      </c:layout>
      <c:lineChart>
        <c:grouping val="standard"/>
        <c:ser>
          <c:idx val="0"/>
          <c:order val="0"/>
          <c:tx>
            <c:strRef>
              <c:f>生データシート!$A$9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生データシート!$AN$9:$BV$9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生データシート!$AN$10:$BV$10</c:f>
              <c:numCache>
                <c:formatCode>\+#,##0;\-#,##0</c:formatCode>
                <c:ptCount val="35"/>
              </c:numCache>
            </c:numRef>
          </c:val>
        </c:ser>
        <c:marker val="1"/>
        <c:axId val="84010112"/>
        <c:axId val="84012416"/>
      </c:lineChart>
      <c:catAx>
        <c:axId val="84010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2404806965895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012416"/>
        <c:crosses val="autoZero"/>
        <c:auto val="1"/>
        <c:lblAlgn val="ctr"/>
        <c:lblOffset val="750"/>
        <c:tickLblSkip val="1"/>
        <c:tickMarkSkip val="1"/>
      </c:catAx>
      <c:valAx>
        <c:axId val="8401241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76267358271612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010112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47E-2"/>
          <c:y val="0.19402985074626872"/>
          <c:w val="0.88363740960867632"/>
          <c:h val="0.5731343283582089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生データシート!$CI$12:$CN$12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4271104"/>
        <c:axId val="84273024"/>
      </c:barChart>
      <c:catAx>
        <c:axId val="8427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33396961743436"/>
              <c:y val="0.87164179104477657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273024"/>
        <c:crosses val="autoZero"/>
        <c:auto val="1"/>
        <c:lblAlgn val="ctr"/>
        <c:lblOffset val="100"/>
        <c:tickLblSkip val="1"/>
        <c:tickMarkSkip val="1"/>
      </c:catAx>
      <c:valAx>
        <c:axId val="8427302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93939393939401E-2"/>
              <c:y val="0.226865671641791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27110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281553398075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5533980582524276"/>
          <c:y val="0.19345294321098172"/>
          <c:w val="0.82766990291262132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生データシート!$DQ$11:$EM$11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4379904"/>
        <c:axId val="84398464"/>
      </c:barChart>
      <c:catAx>
        <c:axId val="8437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7208737864077682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398464"/>
        <c:crosses val="autoZero"/>
        <c:auto val="1"/>
        <c:lblAlgn val="ctr"/>
        <c:lblOffset val="100"/>
        <c:tickLblSkip val="1"/>
        <c:tickMarkSkip val="1"/>
      </c:catAx>
      <c:valAx>
        <c:axId val="8439846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3.3980582524271843E-2"/>
              <c:y val="0.2167657167854019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37990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60830860534126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90919851941115E-2"/>
          <c:y val="0.19287861774187701"/>
          <c:w val="0.89212226813715456"/>
          <c:h val="0.64391784692288212"/>
        </c:manualLayout>
      </c:layout>
      <c:lineChart>
        <c:grouping val="standar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生データシート!$C$11:$AM$11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生データシート!$C$12:$AM$12</c:f>
              <c:numCache>
                <c:formatCode>\+#,##0;\-#,##0</c:formatCode>
                <c:ptCount val="37"/>
              </c:numCache>
            </c:numRef>
          </c:val>
        </c:ser>
        <c:marker val="1"/>
        <c:axId val="84320256"/>
        <c:axId val="84322176"/>
      </c:lineChart>
      <c:catAx>
        <c:axId val="84320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00050902728077"/>
              <c:y val="0.872404806965895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322176"/>
        <c:crosses val="autoZero"/>
        <c:auto val="1"/>
        <c:lblAlgn val="ctr"/>
        <c:lblOffset val="750"/>
        <c:tickLblSkip val="1"/>
        <c:tickMarkSkip val="1"/>
      </c:catAx>
      <c:valAx>
        <c:axId val="8432217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93939393939401E-2"/>
              <c:y val="0.3976267358271612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320256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402985074626872"/>
          <c:w val="0.89225234342625837"/>
          <c:h val="0.64179104477611981"/>
        </c:manualLayout>
      </c:layout>
      <c:lineChart>
        <c:grouping val="standard"/>
        <c:ser>
          <c:idx val="0"/>
          <c:order val="0"/>
          <c:tx>
            <c:strRef>
              <c:f>生データシート!$A$11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生データシート!$AN$11:$BV$11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生データシート!$AN$12:$BV$12</c:f>
              <c:numCache>
                <c:formatCode>\+#,##0;\-#,##0</c:formatCode>
                <c:ptCount val="35"/>
              </c:numCache>
            </c:numRef>
          </c:val>
        </c:ser>
        <c:marker val="1"/>
        <c:axId val="84367232"/>
        <c:axId val="84478976"/>
      </c:lineChart>
      <c:catAx>
        <c:axId val="8436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1641791044776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478976"/>
        <c:crosses val="autoZero"/>
        <c:auto val="1"/>
        <c:lblAlgn val="ctr"/>
        <c:lblOffset val="750"/>
        <c:tickLblSkip val="1"/>
        <c:tickMarkSkip val="1"/>
      </c:catAx>
      <c:valAx>
        <c:axId val="8447897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7014925373134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367232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/>
              <a:t>グループ行動カテゴリー分布図（プロフィール）</a:t>
            </a:r>
          </a:p>
        </c:rich>
      </c:tx>
      <c:layout>
        <c:manualLayout>
          <c:xMode val="edge"/>
          <c:yMode val="edge"/>
          <c:x val="0.36509739533679375"/>
          <c:y val="3.1862745098039227E-2"/>
        </c:manualLayout>
      </c:layout>
      <c:spPr>
        <a:solidFill>
          <a:srgbClr val="9999FF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8654762523846279E-2"/>
          <c:y val="0.1764710106249297"/>
          <c:w val="0.8856507090208916"/>
          <c:h val="0.62745248222197225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生データシート!$A$21</c:f>
              <c:strCache>
                <c:ptCount val="1"/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生データシート!$DQ$21:$EM$21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3199104"/>
        <c:axId val="83201024"/>
      </c:barChart>
      <c:catAx>
        <c:axId val="8319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506749997057554"/>
              <c:y val="0.892158921311306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201024"/>
        <c:crosses val="autoZero"/>
        <c:auto val="1"/>
        <c:lblAlgn val="ctr"/>
        <c:lblOffset val="100"/>
        <c:tickLblSkip val="1"/>
        <c:tickMarkSkip val="1"/>
      </c:catAx>
      <c:valAx>
        <c:axId val="8320102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0926756352765315E-2"/>
              <c:y val="0.2295761926817971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19910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portrait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8.7167121745848869E-2"/>
          <c:y val="0.18507462686567164"/>
          <c:w val="0.89588430683233533"/>
          <c:h val="0.60895522388059742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生データシート!$CI$14:$CN$14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84540800"/>
        <c:axId val="84551168"/>
      </c:barChart>
      <c:catAx>
        <c:axId val="8454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273633168735276"/>
              <c:y val="0.88656716417910431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551168"/>
        <c:crosses val="autoZero"/>
        <c:auto val="1"/>
        <c:lblAlgn val="ctr"/>
        <c:lblOffset val="100"/>
        <c:tickLblSkip val="1"/>
        <c:tickMarkSkip val="1"/>
      </c:catAx>
      <c:valAx>
        <c:axId val="8455116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2139303482587064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54080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59055118110236171" l="0.74803149606299235" r="0.74803149606299235" t="0.82677165354330784" header="0.51181102362204722" footer="0.51181102362204722"/>
    <c:pageSetup paperSize="9" orientation="portrait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502958579881658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3454561380872845"/>
          <c:y val="0.18343195266272197"/>
          <c:w val="0.8484858528478374"/>
          <c:h val="0.6124260355029584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生データシート!$DQ$13:$EM$13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axId val="84580608"/>
        <c:axId val="84627840"/>
      </c:barChart>
      <c:catAx>
        <c:axId val="8458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7515202417879576"/>
              <c:y val="0.887573964497041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627840"/>
        <c:crosses val="autoZero"/>
        <c:auto val="1"/>
        <c:lblAlgn val="ctr"/>
        <c:lblOffset val="100"/>
        <c:tickLblSkip val="1"/>
        <c:tickMarkSkip val="1"/>
      </c:catAx>
      <c:valAx>
        <c:axId val="8462784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9090909090909091E-2"/>
              <c:y val="0.2307692307692308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58060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345294321098172"/>
          <c:w val="0.89225234342625837"/>
          <c:h val="0.64285901128572431"/>
        </c:manualLayout>
      </c:layout>
      <c:lineChart>
        <c:grouping val="standar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生データシート!$C$13:$AM$13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生データシート!$C$14:$AM$14</c:f>
              <c:numCache>
                <c:formatCode>\+#,##0;\-#,##0</c:formatCode>
                <c:ptCount val="37"/>
              </c:numCache>
            </c:numRef>
          </c:val>
        </c:ser>
        <c:marker val="1"/>
        <c:axId val="84544512"/>
        <c:axId val="84653568"/>
      </c:lineChart>
      <c:catAx>
        <c:axId val="84544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653568"/>
        <c:crosses val="autoZero"/>
        <c:auto val="1"/>
        <c:lblAlgn val="ctr"/>
        <c:lblOffset val="750"/>
        <c:tickLblSkip val="1"/>
        <c:tickMarkSkip val="1"/>
      </c:catAx>
      <c:valAx>
        <c:axId val="8465356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88107736532935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544512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461106294890138"/>
          <c:w val="0.89225234342625837"/>
          <c:h val="0.64071949955484508"/>
        </c:manualLayout>
      </c:layout>
      <c:lineChart>
        <c:grouping val="standard"/>
        <c:ser>
          <c:idx val="0"/>
          <c:order val="0"/>
          <c:tx>
            <c:strRef>
              <c:f>生データシート!$A$13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生データシート!$AN$13:$BV$13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生データシート!$AN$14:$BV$14</c:f>
              <c:numCache>
                <c:formatCode>\+#,##0;\-#,##0</c:formatCode>
                <c:ptCount val="35"/>
              </c:numCache>
            </c:numRef>
          </c:val>
        </c:ser>
        <c:marker val="1"/>
        <c:axId val="84427520"/>
        <c:axId val="84429824"/>
      </c:lineChart>
      <c:catAx>
        <c:axId val="8442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1258742357804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429824"/>
        <c:crosses val="autoZero"/>
        <c:auto val="1"/>
        <c:lblAlgn val="ctr"/>
        <c:lblOffset val="750"/>
        <c:tickLblSkip val="1"/>
        <c:tickMarkSkip val="1"/>
      </c:catAx>
      <c:valAx>
        <c:axId val="8442982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820422147830331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42752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生データシート!$CI$16:$CN$16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4704640"/>
        <c:axId val="84731392"/>
      </c:barChart>
      <c:catAx>
        <c:axId val="84704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731392"/>
        <c:crosses val="autoZero"/>
        <c:auto val="1"/>
        <c:lblAlgn val="ctr"/>
        <c:lblOffset val="100"/>
        <c:tickLblSkip val="1"/>
        <c:tickMarkSkip val="1"/>
      </c:catAx>
      <c:valAx>
        <c:axId val="8473139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2142866516685413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70464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502958579881658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230769230769237"/>
          <c:w val="0.88377776214541215"/>
          <c:h val="0.57692307692307732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生データシート!$DQ$15:$EM$15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4784640"/>
        <c:axId val="84786560"/>
      </c:barChart>
      <c:catAx>
        <c:axId val="84784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31018156628732"/>
              <c:y val="0.872781065088757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786560"/>
        <c:crosses val="autoZero"/>
        <c:auto val="1"/>
        <c:lblAlgn val="ctr"/>
        <c:lblOffset val="100"/>
        <c:tickLblSkip val="1"/>
        <c:tickMarkSkip val="1"/>
      </c:catAx>
      <c:valAx>
        <c:axId val="8478656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2199211045364892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78464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461106294890138"/>
          <c:w val="0.89225234342625837"/>
          <c:h val="0.64071949955484508"/>
        </c:manualLayout>
      </c:layout>
      <c:lineChart>
        <c:grouping val="standar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生データシート!$AN$15:$BV$15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生データシート!$AN$16:$BV$16</c:f>
              <c:numCache>
                <c:formatCode>\+#,##0;\-#,##0</c:formatCode>
                <c:ptCount val="35"/>
              </c:numCache>
            </c:numRef>
          </c:val>
        </c:ser>
        <c:marker val="1"/>
        <c:axId val="84793600"/>
        <c:axId val="84894464"/>
      </c:lineChart>
      <c:catAx>
        <c:axId val="84793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1258742357804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894464"/>
        <c:crosses val="autoZero"/>
        <c:auto val="1"/>
        <c:lblAlgn val="ctr"/>
        <c:lblOffset val="750"/>
        <c:tickLblSkip val="1"/>
        <c:tickMarkSkip val="1"/>
      </c:catAx>
      <c:valAx>
        <c:axId val="8489446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820422147830331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79360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281553398075"/>
          <c:y val="3.5928143712574856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1019417475728115E-2"/>
          <c:y val="0.19461106294890138"/>
          <c:w val="0.89199029126213591"/>
          <c:h val="0.64071949955484508"/>
        </c:manualLayout>
      </c:layout>
      <c:lineChart>
        <c:grouping val="standard"/>
        <c:ser>
          <c:idx val="0"/>
          <c:order val="0"/>
          <c:tx>
            <c:strRef>
              <c:f>生データシート!$A$15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生データシート!$C$15:$AM$15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生データシート!$C$16:$AM$16</c:f>
              <c:numCache>
                <c:formatCode>\+#,##0;\-#,##0</c:formatCode>
                <c:ptCount val="37"/>
              </c:numCache>
            </c:numRef>
          </c:val>
        </c:ser>
        <c:marker val="1"/>
        <c:axId val="84930944"/>
        <c:axId val="84933248"/>
      </c:lineChart>
      <c:catAx>
        <c:axId val="8493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32038834951492"/>
              <c:y val="0.871258742357804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933248"/>
        <c:crosses val="autoZero"/>
        <c:auto val="1"/>
        <c:lblAlgn val="ctr"/>
        <c:lblOffset val="750"/>
        <c:tickLblSkip val="1"/>
        <c:tickMarkSkip val="1"/>
      </c:catAx>
      <c:valAx>
        <c:axId val="84933248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417475728155349E-2"/>
              <c:y val="0.39820422147830331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93094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生データシート!$CI$18:$CN$18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4864000"/>
        <c:axId val="84935808"/>
      </c:barChart>
      <c:catAx>
        <c:axId val="84864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935808"/>
        <c:crosses val="autoZero"/>
        <c:auto val="1"/>
        <c:lblAlgn val="ctr"/>
        <c:lblOffset val="100"/>
        <c:tickLblSkip val="1"/>
        <c:tickMarkSkip val="1"/>
      </c:catAx>
      <c:valAx>
        <c:axId val="849358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1944453818272717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86400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8517504152572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033933228050028E-2"/>
          <c:y val="0.19345294321098172"/>
          <c:w val="0.88405901369430062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生データシート!$DQ$17:$EM$17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4866560"/>
        <c:axId val="84868480"/>
      </c:barChart>
      <c:catAx>
        <c:axId val="84866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44495162742337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868480"/>
        <c:crosses val="autoZero"/>
        <c:auto val="1"/>
        <c:lblAlgn val="ctr"/>
        <c:lblOffset val="100"/>
        <c:tickLblSkip val="1"/>
        <c:tickMarkSkip val="1"/>
      </c:catAx>
      <c:valAx>
        <c:axId val="8486848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23671497584551E-2"/>
              <c:y val="0.1547628421447319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866560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個別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WIB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スコア</a:t>
            </a:r>
          </a:p>
        </c:rich>
      </c:tx>
      <c:layout>
        <c:manualLayout>
          <c:xMode val="edge"/>
          <c:yMode val="edge"/>
          <c:x val="0.41189721655163475"/>
          <c:y val="3.3802816901408447E-2"/>
        </c:manualLayout>
      </c:layout>
      <c:spPr>
        <a:solidFill>
          <a:srgbClr val="FF8080"/>
        </a:solidFill>
        <a:ln w="3175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7732903835341085"/>
          <c:y val="0.19718336980547124"/>
          <c:w val="0.80695935807659758"/>
          <c:h val="0.6422544045092494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numRef>
              <c:f>(生データシート!$A$5,生データシート!$A$7,生データシート!$A$9,生データシート!$A$11,生データシート!$A$13,生データシート!$A$15,生データシート!$A$17,生データシート!$A$19)</c:f>
              <c:numCache>
                <c:formatCode>General</c:formatCode>
                <c:ptCount val="8"/>
              </c:numCache>
            </c:numRef>
          </c:cat>
          <c:val>
            <c:numRef>
              <c:f>(生データシート!$BZ$6,生データシート!$BZ$8,生データシート!$BZ$10,生データシート!$BZ$12,生データシート!$BZ$14,生データシート!$BZ$16,生データシート!$BZ$18,生データシート!$BZ$20)</c:f>
              <c:numCache>
                <c:formatCode>\+#,##0.0;\-#,##0.0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83241984"/>
        <c:axId val="83272832"/>
      </c:barChart>
      <c:catAx>
        <c:axId val="83241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参加者名</a:t>
                </a:r>
              </a:p>
            </c:rich>
          </c:tx>
          <c:layout>
            <c:manualLayout>
              <c:xMode val="edge"/>
              <c:yMode val="edge"/>
              <c:x val="0.49943942192411145"/>
              <c:y val="0.876057520978891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272832"/>
        <c:crosses val="autoZero"/>
        <c:auto val="1"/>
        <c:lblAlgn val="ctr"/>
        <c:lblOffset val="100"/>
        <c:tickLblSkip val="1"/>
        <c:tickMarkSkip val="1"/>
      </c:catAx>
      <c:valAx>
        <c:axId val="8327283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個別</a:t>
                </a:r>
                <a:r>
                  <a:rPr lang="en-US" altLang="ja-JP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WIB</a:t>
                </a: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スコア</a:t>
                </a:r>
              </a:p>
            </c:rich>
          </c:tx>
          <c:layout>
            <c:manualLayout>
              <c:xMode val="edge"/>
              <c:yMode val="edge"/>
              <c:x val="5.8361391694725033E-2"/>
              <c:y val="0.26478932386972764"/>
            </c:manualLayout>
          </c:layout>
          <c:spPr>
            <a:noFill/>
            <a:ln w="25400">
              <a:noFill/>
            </a:ln>
          </c:spPr>
        </c:title>
        <c:numFmt formatCode="\+#,##0.0;\-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24198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8517504152572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579816976875047E-2"/>
          <c:y val="0.19402985074626872"/>
          <c:w val="0.89251312994547483"/>
          <c:h val="0.64179104477611981"/>
        </c:manualLayout>
      </c:layout>
      <c:lineChart>
        <c:grouping val="standar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生データシート!$C$17:$AM$17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生データシート!$C$18:$AM$18</c:f>
              <c:numCache>
                <c:formatCode>\+#,##0;\-#,##0</c:formatCode>
                <c:ptCount val="37"/>
              </c:numCache>
            </c:numRef>
          </c:val>
        </c:ser>
        <c:marker val="1"/>
        <c:axId val="84998400"/>
        <c:axId val="85152512"/>
      </c:lineChart>
      <c:catAx>
        <c:axId val="8499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61403375302732"/>
              <c:y val="0.871641791044776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152512"/>
        <c:crosses val="autoZero"/>
        <c:auto val="1"/>
        <c:lblAlgn val="ctr"/>
        <c:lblOffset val="750"/>
        <c:tickLblSkip val="1"/>
        <c:tickMarkSkip val="1"/>
      </c:catAx>
      <c:valAx>
        <c:axId val="8515251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23671497584551E-2"/>
              <c:y val="0.39701492537313443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4998400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26"/>
          <c:y val="3.560830860534126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689238210399037E-2"/>
          <c:y val="0.19287861774187701"/>
          <c:w val="0.89238210399032625"/>
          <c:h val="0.64391784692288212"/>
        </c:manualLayout>
      </c:layout>
      <c:lineChart>
        <c:grouping val="standard"/>
        <c:ser>
          <c:idx val="0"/>
          <c:order val="0"/>
          <c:tx>
            <c:strRef>
              <c:f>生データシート!$A$17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生データシート!$AN$17:$BU$17</c:f>
              <c:numCache>
                <c:formatCode>General</c:formatCode>
                <c:ptCount val="34"/>
              </c:numCache>
            </c:numRef>
          </c:cat>
          <c:val>
            <c:numRef>
              <c:f>生データシート!$AN$18:$BV$18</c:f>
              <c:numCache>
                <c:formatCode>\+#,##0;\-#,##0</c:formatCode>
                <c:ptCount val="35"/>
              </c:numCache>
            </c:numRef>
          </c:val>
        </c:ser>
        <c:marker val="1"/>
        <c:axId val="85209088"/>
        <c:axId val="85211392"/>
      </c:lineChart>
      <c:catAx>
        <c:axId val="8520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014510278113644"/>
              <c:y val="0.872404806965895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211392"/>
        <c:crosses val="autoZero"/>
        <c:auto val="1"/>
        <c:lblAlgn val="ctr"/>
        <c:lblOffset val="750"/>
        <c:tickLblSkip val="1"/>
        <c:tickMarkSkip val="1"/>
      </c:catAx>
      <c:valAx>
        <c:axId val="8521139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47037484885133E-2"/>
              <c:y val="0.3976267358271612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209088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345294321098172"/>
          <c:w val="0.88377776214541215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生データシート!$CI$20:$CN$20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5072512"/>
        <c:axId val="85099264"/>
      </c:barChart>
      <c:catAx>
        <c:axId val="85072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9469854403794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099264"/>
        <c:crosses val="autoZero"/>
        <c:auto val="1"/>
        <c:lblAlgn val="ctr"/>
        <c:lblOffset val="100"/>
        <c:tickLblSkip val="1"/>
        <c:tickMarkSkip val="1"/>
      </c:catAx>
      <c:valAx>
        <c:axId val="8509926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222223159605049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07251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245446591908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394057047889547E-2"/>
          <c:y val="0.19345294321098172"/>
          <c:w val="0.88363740960867632"/>
          <c:h val="0.57440643138029968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生データシート!$DQ$19:$EM$19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5357312"/>
        <c:axId val="85359232"/>
      </c:barChart>
      <c:catAx>
        <c:axId val="85357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63687266364432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359232"/>
        <c:crosses val="autoZero"/>
        <c:auto val="1"/>
        <c:lblAlgn val="ctr"/>
        <c:lblOffset val="100"/>
        <c:tickLblSkip val="1"/>
        <c:tickMarkSkip val="1"/>
      </c:catAx>
      <c:valAx>
        <c:axId val="8535923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93939393939401E-2"/>
              <c:y val="0.2023818897637795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35731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345294321098172"/>
          <c:w val="0.89225234342625837"/>
          <c:h val="0.64285901128572431"/>
        </c:manualLayout>
      </c:layout>
      <c:lineChart>
        <c:grouping val="standar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生データシート!$C$19:$AM$19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生データシート!$C$20:$AM$20</c:f>
              <c:numCache>
                <c:formatCode>\+#,##0;\-#,##0</c:formatCode>
                <c:ptCount val="37"/>
              </c:numCache>
            </c:numRef>
          </c:val>
        </c:ser>
        <c:marker val="1"/>
        <c:axId val="85087744"/>
        <c:axId val="85385216"/>
      </c:lineChart>
      <c:catAx>
        <c:axId val="8508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385216"/>
        <c:crosses val="autoZero"/>
        <c:auto val="1"/>
        <c:lblAlgn val="ctr"/>
        <c:lblOffset val="750"/>
        <c:tickLblSkip val="1"/>
        <c:tickMarkSkip val="1"/>
      </c:catAx>
      <c:valAx>
        <c:axId val="8538521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88107736532935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08774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560830860534126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0799085151925932E-2"/>
          <c:y val="0.19287861774187701"/>
          <c:w val="0.89225234342625837"/>
          <c:h val="0.64391784692288212"/>
        </c:manualLayout>
      </c:layout>
      <c:lineChart>
        <c:grouping val="standard"/>
        <c:ser>
          <c:idx val="0"/>
          <c:order val="0"/>
          <c:tx>
            <c:strRef>
              <c:f>生データシート!$A$19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生データシート!$AN$19:$BV$19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生データシート!$AN$20:$BV$20</c:f>
              <c:numCache>
                <c:formatCode>\+#,##0;\-#,##0</c:formatCode>
                <c:ptCount val="35"/>
              </c:numCache>
            </c:numRef>
          </c:val>
        </c:ser>
        <c:marker val="1"/>
        <c:axId val="85269504"/>
        <c:axId val="85292544"/>
      </c:lineChart>
      <c:catAx>
        <c:axId val="85269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4675665541809"/>
              <c:y val="0.872404806965895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292544"/>
        <c:crosses val="autoZero"/>
        <c:auto val="1"/>
        <c:lblAlgn val="ctr"/>
        <c:lblOffset val="750"/>
        <c:tickLblSkip val="1"/>
        <c:tickMarkSkip val="1"/>
      </c:catAx>
      <c:valAx>
        <c:axId val="8529254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370460048426158E-2"/>
              <c:y val="0.3976267358271612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5269504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9640621845358"/>
          <c:y val="3.582089552238806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55775014892007E-2"/>
          <c:y val="0.19402985074626872"/>
          <c:w val="0.88461590377567223"/>
          <c:h val="0.5731343283582089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生データシート!$CI$6:$CN$6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3400192"/>
        <c:axId val="83402112"/>
      </c:barChart>
      <c:catAx>
        <c:axId val="83400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8798102160306894"/>
              <c:y val="0.87164179104477657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402112"/>
        <c:crosses val="autoZero"/>
        <c:lblAlgn val="ctr"/>
        <c:lblOffset val="100"/>
        <c:tickLblSkip val="1"/>
        <c:tickMarkSkip val="1"/>
      </c:catAx>
      <c:valAx>
        <c:axId val="8340211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2435897435897453E-2"/>
              <c:y val="0.25074626865671629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400192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98425196850393681" l="0.74803149606299235" r="0.74803149606299235" t="0.98425196850393681" header="0.51181102362204722" footer="0.51181102362204722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757894669945946"/>
          <c:y val="3.313253012048193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9273666432772328E-2"/>
          <c:y val="0.19578313253012058"/>
          <c:w val="0.88377776214541215"/>
          <c:h val="0.56927710843373491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生データシート!$DQ$5:$EM$5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3644416"/>
        <c:axId val="83646336"/>
      </c:barChart>
      <c:catAx>
        <c:axId val="83644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431018156628732"/>
              <c:y val="0.87048192771084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46336"/>
        <c:crosses val="autoZero"/>
        <c:auto val="1"/>
        <c:lblAlgn val="ctr"/>
        <c:lblOffset val="100"/>
        <c:tickLblSkip val="1"/>
        <c:tickMarkSkip val="1"/>
      </c:catAx>
      <c:valAx>
        <c:axId val="8364633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2.098466505246167E-2"/>
              <c:y val="0.2349397590361446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44416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0.98425196850393659" l="0.74803149606299268" r="0.74803149606299268" t="0.98425196850393659" header="0.51181102362204722" footer="0.51181102362204722"/>
    <c:pageSetup paperSize="9" orientation="portrait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8621523579226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0399032648125761"/>
          <c:y val="0.15476235456878545"/>
          <c:w val="0.88754534461910539"/>
          <c:h val="0.66666860429630648"/>
        </c:manualLayout>
      </c:layout>
      <c:lineChart>
        <c:grouping val="standar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生データシート!$C$5:$AM$5</c:f>
              <c:numCache>
                <c:formatCode>General</c:formatCode>
                <c:ptCount val="37"/>
              </c:numCache>
            </c:numRef>
          </c:cat>
          <c:val>
            <c:numRef>
              <c:f>生データシート!$C$6:$AM$6</c:f>
              <c:numCache>
                <c:formatCode>\+#,##0;\-#,##0</c:formatCode>
                <c:ptCount val="37"/>
              </c:numCache>
            </c:numRef>
          </c:val>
        </c:ser>
        <c:marker val="1"/>
        <c:axId val="83662336"/>
        <c:axId val="83680256"/>
      </c:lineChart>
      <c:catAx>
        <c:axId val="8366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102781136638465"/>
              <c:y val="0.8452405949256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80256"/>
        <c:crosses val="autoZero"/>
        <c:auto val="1"/>
        <c:lblAlgn val="ctr"/>
        <c:lblOffset val="750"/>
        <c:tickLblSkip val="1"/>
        <c:tickMarkSkip val="1"/>
      </c:catAx>
      <c:valAx>
        <c:axId val="8368025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2.781136638452239E-2"/>
              <c:y val="0.372024746906636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62336"/>
        <c:crosses val="autoZero"/>
        <c:crossBetween val="between"/>
        <c:majorUnit val="2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7765488912918"/>
          <c:y val="3.5714285714285712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1130066217621708E-2"/>
          <c:y val="0.19345294321098172"/>
          <c:w val="0.89185958138312438"/>
          <c:h val="0.64285901128572431"/>
        </c:manualLayout>
      </c:layout>
      <c:lineChart>
        <c:grouping val="standard"/>
        <c:ser>
          <c:idx val="0"/>
          <c:order val="0"/>
          <c:tx>
            <c:strRef>
              <c:f>生データシート!$A$5</c:f>
              <c:strCache>
                <c:ptCount val="1"/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生データシート!$AN$5:$BV$5</c:f>
              <c:numCache>
                <c:formatCode>General</c:formatCode>
                <c:ptCount val="35"/>
              </c:numCache>
            </c:numRef>
          </c:cat>
          <c:val>
            <c:numRef>
              <c:f>生データシート!$AN$6:$BV$6</c:f>
              <c:numCache>
                <c:formatCode>\+#,##0;\-#,##0</c:formatCode>
                <c:ptCount val="35"/>
              </c:numCache>
            </c:numRef>
          </c:val>
        </c:ser>
        <c:marker val="1"/>
        <c:axId val="83700736"/>
        <c:axId val="83735296"/>
      </c:lineChart>
      <c:catAx>
        <c:axId val="8370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3985444711270166"/>
              <c:y val="0.8720263092113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735296"/>
        <c:crosses val="autoZero"/>
        <c:auto val="1"/>
        <c:lblAlgn val="ctr"/>
        <c:lblOffset val="750"/>
        <c:tickLblSkip val="1"/>
        <c:tickMarkSkip val="1"/>
      </c:catAx>
      <c:valAx>
        <c:axId val="83735296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</a:t>
                </a:r>
                <a:r>
                  <a:rPr lang="ja-JP" altLang="en-US" sz="11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1.9441069258809243E-2"/>
              <c:y val="0.39881077365329359"/>
            </c:manualLayout>
          </c:layout>
          <c:spPr>
            <a:noFill/>
            <a:ln w="25400">
              <a:noFill/>
            </a:ln>
          </c:spPr>
        </c:title>
        <c:numFmt formatCode="\+#,##0;\-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700736"/>
        <c:crosses val="autoZero"/>
        <c:crossBetween val="between"/>
        <c:majorUnit val="2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955775383673"/>
          <c:y val="3.303303303303303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676409583250677E-2"/>
          <c:y val="0.19519576763023072"/>
          <c:w val="0.88447757370352653"/>
          <c:h val="0.5705722438422123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生データシート!$CI$4:$CN$4</c:f>
              <c:strCache>
                <c:ptCount val="6"/>
                <c:pt idx="0">
                  <c:v>-5</c:v>
                </c:pt>
                <c:pt idx="1">
                  <c:v>-3</c:v>
                </c:pt>
                <c:pt idx="2">
                  <c:v>-1</c:v>
                </c:pt>
                <c:pt idx="3">
                  <c:v>+1</c:v>
                </c:pt>
                <c:pt idx="4">
                  <c:v>+3</c:v>
                </c:pt>
                <c:pt idx="5">
                  <c:v>+5</c:v>
                </c:pt>
              </c:strCache>
            </c:strRef>
          </c:cat>
          <c:val>
            <c:numRef>
              <c:f>生データシート!$CI$8:$CN$8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83620608"/>
        <c:axId val="83622528"/>
      </c:barChart>
      <c:catAx>
        <c:axId val="8362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 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値</a:t>
                </a:r>
              </a:p>
            </c:rich>
          </c:tx>
          <c:layout>
            <c:manualLayout>
              <c:xMode val="edge"/>
              <c:yMode val="edge"/>
              <c:x val="0.49338209980070202"/>
              <c:y val="0.87087339307811784"/>
            </c:manualLayout>
          </c:layout>
          <c:spPr>
            <a:noFill/>
            <a:ln w="25400">
              <a:noFill/>
            </a:ln>
          </c:spPr>
        </c:title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22528"/>
        <c:crosses val="autoZero"/>
        <c:auto val="1"/>
        <c:lblAlgn val="ctr"/>
        <c:lblOffset val="100"/>
        <c:tickLblSkip val="1"/>
        <c:tickMarkSkip val="1"/>
      </c:catAx>
      <c:valAx>
        <c:axId val="8362252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253910950661854E-2"/>
              <c:y val="0.213214159040930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62060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portrait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49819084435917171"/>
          <c:y val="3.3033033033033031E-2"/>
        </c:manualLayout>
      </c:layout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1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9.8914412904768656E-2"/>
          <c:y val="0.19519576763023072"/>
          <c:w val="0.88419834950238263"/>
          <c:h val="0.57057224384221239"/>
        </c:manualLayout>
      </c:layout>
      <c:barChart>
        <c:barDir val="col"/>
        <c:grouping val="clustered"/>
        <c:ser>
          <c:idx val="0"/>
          <c:order val="0"/>
          <c:tx>
            <c:strRef>
              <c:f>生データシート!$A$7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Val val="1"/>
          </c:dLbls>
          <c:cat>
            <c:strRef>
              <c:f>生データシート!$DQ$4:$EM$4</c:f>
              <c:strCache>
                <c:ptCount val="2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R</c:v>
                </c:pt>
                <c:pt idx="15">
                  <c:v>S</c:v>
                </c:pt>
                <c:pt idx="16">
                  <c:v>T</c:v>
                </c:pt>
                <c:pt idx="17">
                  <c:v>U</c:v>
                </c:pt>
                <c:pt idx="18">
                  <c:v>V</c:v>
                </c:pt>
                <c:pt idx="19">
                  <c:v>W</c:v>
                </c:pt>
                <c:pt idx="20">
                  <c:v>X</c:v>
                </c:pt>
                <c:pt idx="21">
                  <c:v>Y</c:v>
                </c:pt>
                <c:pt idx="22">
                  <c:v>Z</c:v>
                </c:pt>
              </c:strCache>
            </c:strRef>
          </c:cat>
          <c:val>
            <c:numRef>
              <c:f>生データシート!$DQ$7:$EM$7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Val val="1"/>
        </c:dLbls>
        <c:axId val="83864576"/>
        <c:axId val="83764352"/>
      </c:barChart>
      <c:catAx>
        <c:axId val="83864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行動カテゴリー（</a:t>
                </a:r>
                <a:r>
                  <a:rPr lang="en-US" altLang="ja-JP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BCC</a:t>
                </a:r>
                <a:r>
                  <a:rPr lang="ja-JP" altLang="en-US" sz="11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4390857656665061"/>
              <c:y val="0.870873393078117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764352"/>
        <c:crosses val="autoZero"/>
        <c:auto val="1"/>
        <c:lblAlgn val="ctr"/>
        <c:lblOffset val="100"/>
        <c:tickLblSkip val="1"/>
        <c:tickMarkSkip val="1"/>
      </c:catAx>
      <c:valAx>
        <c:axId val="8376435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時間に対する割合（％）</a:t>
                </a:r>
              </a:p>
            </c:rich>
          </c:tx>
          <c:layout>
            <c:manualLayout>
              <c:xMode val="edge"/>
              <c:yMode val="edge"/>
              <c:x val="1.9300361881785289E-2"/>
              <c:y val="0.2452461910729628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8386457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13</xdr:col>
      <xdr:colOff>600075</xdr:colOff>
      <xdr:row>26</xdr:row>
      <xdr:rowOff>38100</xdr:rowOff>
    </xdr:to>
    <xdr:graphicFrame macro="">
      <xdr:nvGraphicFramePr>
        <xdr:cNvPr id="4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28</xdr:row>
      <xdr:rowOff>0</xdr:rowOff>
    </xdr:from>
    <xdr:to>
      <xdr:col>13</xdr:col>
      <xdr:colOff>600075</xdr:colOff>
      <xdr:row>52</xdr:row>
      <xdr:rowOff>0</xdr:rowOff>
    </xdr:to>
    <xdr:graphicFrame macro="">
      <xdr:nvGraphicFramePr>
        <xdr:cNvPr id="43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54</xdr:row>
      <xdr:rowOff>0</xdr:rowOff>
    </xdr:from>
    <xdr:to>
      <xdr:col>14</xdr:col>
      <xdr:colOff>0</xdr:colOff>
      <xdr:row>74</xdr:row>
      <xdr:rowOff>142875</xdr:rowOff>
    </xdr:to>
    <xdr:graphicFrame macro="">
      <xdr:nvGraphicFramePr>
        <xdr:cNvPr id="43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12</xdr:col>
      <xdr:colOff>590550</xdr:colOff>
      <xdr:row>19</xdr:row>
      <xdr:rowOff>152400</xdr:rowOff>
    </xdr:to>
    <xdr:graphicFrame macro="">
      <xdr:nvGraphicFramePr>
        <xdr:cNvPr id="12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28575</xdr:rowOff>
    </xdr:from>
    <xdr:to>
      <xdr:col>12</xdr:col>
      <xdr:colOff>590550</xdr:colOff>
      <xdr:row>39</xdr:row>
      <xdr:rowOff>152400</xdr:rowOff>
    </xdr:to>
    <xdr:graphicFrame macro="">
      <xdr:nvGraphicFramePr>
        <xdr:cNvPr id="125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28575</xdr:rowOff>
    </xdr:from>
    <xdr:to>
      <xdr:col>12</xdr:col>
      <xdr:colOff>600075</xdr:colOff>
      <xdr:row>59</xdr:row>
      <xdr:rowOff>152400</xdr:rowOff>
    </xdr:to>
    <xdr:graphicFrame macro="">
      <xdr:nvGraphicFramePr>
        <xdr:cNvPr id="125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60</xdr:row>
      <xdr:rowOff>19050</xdr:rowOff>
    </xdr:from>
    <xdr:to>
      <xdr:col>12</xdr:col>
      <xdr:colOff>600075</xdr:colOff>
      <xdr:row>79</xdr:row>
      <xdr:rowOff>152400</xdr:rowOff>
    </xdr:to>
    <xdr:graphicFrame macro="">
      <xdr:nvGraphicFramePr>
        <xdr:cNvPr id="125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0.54104</cdr:x>
      <cdr:y>0.44903</cdr:y>
    </cdr:from>
    <cdr:to>
      <cdr:x>0.72149</cdr:x>
      <cdr:y>0.48976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5126" y="1752463"/>
          <a:ext cx="1534930" cy="158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13</xdr:col>
      <xdr:colOff>9525</xdr:colOff>
      <xdr:row>19</xdr:row>
      <xdr:rowOff>152400</xdr:rowOff>
    </xdr:to>
    <xdr:graphicFrame macro="">
      <xdr:nvGraphicFramePr>
        <xdr:cNvPr id="3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47625</xdr:rowOff>
    </xdr:from>
    <xdr:to>
      <xdr:col>12</xdr:col>
      <xdr:colOff>600075</xdr:colOff>
      <xdr:row>39</xdr:row>
      <xdr:rowOff>133350</xdr:rowOff>
    </xdr:to>
    <xdr:graphicFrame macro="">
      <xdr:nvGraphicFramePr>
        <xdr:cNvPr id="33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9525</xdr:rowOff>
    </xdr:from>
    <xdr:to>
      <xdr:col>13</xdr:col>
      <xdr:colOff>0</xdr:colOff>
      <xdr:row>59</xdr:row>
      <xdr:rowOff>133350</xdr:rowOff>
    </xdr:to>
    <xdr:graphicFrame macro="">
      <xdr:nvGraphicFramePr>
        <xdr:cNvPr id="3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60</xdr:row>
      <xdr:rowOff>19050</xdr:rowOff>
    </xdr:from>
    <xdr:to>
      <xdr:col>13</xdr:col>
      <xdr:colOff>0</xdr:colOff>
      <xdr:row>79</xdr:row>
      <xdr:rowOff>142875</xdr:rowOff>
    </xdr:to>
    <xdr:graphicFrame macro="">
      <xdr:nvGraphicFramePr>
        <xdr:cNvPr id="33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12</xdr:col>
      <xdr:colOff>600075</xdr:colOff>
      <xdr:row>20</xdr:row>
      <xdr:rowOff>9525</xdr:rowOff>
    </xdr:to>
    <xdr:graphicFrame macro="">
      <xdr:nvGraphicFramePr>
        <xdr:cNvPr id="64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38100</xdr:rowOff>
    </xdr:from>
    <xdr:to>
      <xdr:col>12</xdr:col>
      <xdr:colOff>600075</xdr:colOff>
      <xdr:row>39</xdr:row>
      <xdr:rowOff>133350</xdr:rowOff>
    </xdr:to>
    <xdr:graphicFrame macro="">
      <xdr:nvGraphicFramePr>
        <xdr:cNvPr id="64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28575</xdr:rowOff>
    </xdr:from>
    <xdr:to>
      <xdr:col>13</xdr:col>
      <xdr:colOff>0</xdr:colOff>
      <xdr:row>59</xdr:row>
      <xdr:rowOff>152400</xdr:rowOff>
    </xdr:to>
    <xdr:graphicFrame macro="">
      <xdr:nvGraphicFramePr>
        <xdr:cNvPr id="64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60</xdr:row>
      <xdr:rowOff>38100</xdr:rowOff>
    </xdr:from>
    <xdr:to>
      <xdr:col>13</xdr:col>
      <xdr:colOff>0</xdr:colOff>
      <xdr:row>80</xdr:row>
      <xdr:rowOff>9525</xdr:rowOff>
    </xdr:to>
    <xdr:graphicFrame macro="">
      <xdr:nvGraphicFramePr>
        <xdr:cNvPr id="64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12</xdr:col>
      <xdr:colOff>590550</xdr:colOff>
      <xdr:row>19</xdr:row>
      <xdr:rowOff>142875</xdr:rowOff>
    </xdr:to>
    <xdr:graphicFrame macro="">
      <xdr:nvGraphicFramePr>
        <xdr:cNvPr id="7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19050</xdr:rowOff>
    </xdr:from>
    <xdr:to>
      <xdr:col>12</xdr:col>
      <xdr:colOff>600075</xdr:colOff>
      <xdr:row>40</xdr:row>
      <xdr:rowOff>9525</xdr:rowOff>
    </xdr:to>
    <xdr:graphicFrame macro="">
      <xdr:nvGraphicFramePr>
        <xdr:cNvPr id="74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40</xdr:row>
      <xdr:rowOff>28575</xdr:rowOff>
    </xdr:from>
    <xdr:to>
      <xdr:col>12</xdr:col>
      <xdr:colOff>600075</xdr:colOff>
      <xdr:row>60</xdr:row>
      <xdr:rowOff>19050</xdr:rowOff>
    </xdr:to>
    <xdr:graphicFrame macro="">
      <xdr:nvGraphicFramePr>
        <xdr:cNvPr id="74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60</xdr:row>
      <xdr:rowOff>28575</xdr:rowOff>
    </xdr:from>
    <xdr:to>
      <xdr:col>13</xdr:col>
      <xdr:colOff>0</xdr:colOff>
      <xdr:row>80</xdr:row>
      <xdr:rowOff>0</xdr:rowOff>
    </xdr:to>
    <xdr:graphicFrame macro="">
      <xdr:nvGraphicFramePr>
        <xdr:cNvPr id="74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12</xdr:col>
      <xdr:colOff>590550</xdr:colOff>
      <xdr:row>19</xdr:row>
      <xdr:rowOff>152400</xdr:rowOff>
    </xdr:to>
    <xdr:graphicFrame macro="">
      <xdr:nvGraphicFramePr>
        <xdr:cNvPr id="84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19050</xdr:rowOff>
    </xdr:from>
    <xdr:to>
      <xdr:col>12</xdr:col>
      <xdr:colOff>590550</xdr:colOff>
      <xdr:row>39</xdr:row>
      <xdr:rowOff>142875</xdr:rowOff>
    </xdr:to>
    <xdr:graphicFrame macro="">
      <xdr:nvGraphicFramePr>
        <xdr:cNvPr id="84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40</xdr:row>
      <xdr:rowOff>19050</xdr:rowOff>
    </xdr:from>
    <xdr:to>
      <xdr:col>12</xdr:col>
      <xdr:colOff>590550</xdr:colOff>
      <xdr:row>59</xdr:row>
      <xdr:rowOff>152400</xdr:rowOff>
    </xdr:to>
    <xdr:graphicFrame macro="">
      <xdr:nvGraphicFramePr>
        <xdr:cNvPr id="84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60</xdr:row>
      <xdr:rowOff>28575</xdr:rowOff>
    </xdr:from>
    <xdr:to>
      <xdr:col>12</xdr:col>
      <xdr:colOff>600075</xdr:colOff>
      <xdr:row>79</xdr:row>
      <xdr:rowOff>142875</xdr:rowOff>
    </xdr:to>
    <xdr:graphicFrame macro="">
      <xdr:nvGraphicFramePr>
        <xdr:cNvPr id="84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12</xdr:col>
      <xdr:colOff>590550</xdr:colOff>
      <xdr:row>19</xdr:row>
      <xdr:rowOff>142875</xdr:rowOff>
    </xdr:to>
    <xdr:graphicFrame macro="">
      <xdr:nvGraphicFramePr>
        <xdr:cNvPr id="146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0</xdr:rowOff>
    </xdr:from>
    <xdr:to>
      <xdr:col>12</xdr:col>
      <xdr:colOff>581025</xdr:colOff>
      <xdr:row>39</xdr:row>
      <xdr:rowOff>142875</xdr:rowOff>
    </xdr:to>
    <xdr:graphicFrame macro="">
      <xdr:nvGraphicFramePr>
        <xdr:cNvPr id="146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9525</xdr:rowOff>
    </xdr:from>
    <xdr:to>
      <xdr:col>12</xdr:col>
      <xdr:colOff>590550</xdr:colOff>
      <xdr:row>59</xdr:row>
      <xdr:rowOff>133350</xdr:rowOff>
    </xdr:to>
    <xdr:graphicFrame macro="">
      <xdr:nvGraphicFramePr>
        <xdr:cNvPr id="146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60</xdr:row>
      <xdr:rowOff>28575</xdr:rowOff>
    </xdr:from>
    <xdr:to>
      <xdr:col>12</xdr:col>
      <xdr:colOff>590550</xdr:colOff>
      <xdr:row>79</xdr:row>
      <xdr:rowOff>133350</xdr:rowOff>
    </xdr:to>
    <xdr:graphicFrame macro="">
      <xdr:nvGraphicFramePr>
        <xdr:cNvPr id="146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12</xdr:col>
      <xdr:colOff>581025</xdr:colOff>
      <xdr:row>20</xdr:row>
      <xdr:rowOff>0</xdr:rowOff>
    </xdr:to>
    <xdr:graphicFrame macro="">
      <xdr:nvGraphicFramePr>
        <xdr:cNvPr id="105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28575</xdr:rowOff>
    </xdr:from>
    <xdr:to>
      <xdr:col>12</xdr:col>
      <xdr:colOff>590550</xdr:colOff>
      <xdr:row>40</xdr:row>
      <xdr:rowOff>9525</xdr:rowOff>
    </xdr:to>
    <xdr:graphicFrame macro="">
      <xdr:nvGraphicFramePr>
        <xdr:cNvPr id="105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60</xdr:row>
      <xdr:rowOff>38100</xdr:rowOff>
    </xdr:from>
    <xdr:to>
      <xdr:col>12</xdr:col>
      <xdr:colOff>590550</xdr:colOff>
      <xdr:row>79</xdr:row>
      <xdr:rowOff>142875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40</xdr:row>
      <xdr:rowOff>47625</xdr:rowOff>
    </xdr:from>
    <xdr:to>
      <xdr:col>12</xdr:col>
      <xdr:colOff>581025</xdr:colOff>
      <xdr:row>59</xdr:row>
      <xdr:rowOff>152400</xdr:rowOff>
    </xdr:to>
    <xdr:graphicFrame macro="">
      <xdr:nvGraphicFramePr>
        <xdr:cNvPr id="105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12</xdr:col>
      <xdr:colOff>590550</xdr:colOff>
      <xdr:row>20</xdr:row>
      <xdr:rowOff>0</xdr:rowOff>
    </xdr:to>
    <xdr:graphicFrame macro="">
      <xdr:nvGraphicFramePr>
        <xdr:cNvPr id="115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47625</xdr:rowOff>
    </xdr:from>
    <xdr:to>
      <xdr:col>12</xdr:col>
      <xdr:colOff>600075</xdr:colOff>
      <xdr:row>40</xdr:row>
      <xdr:rowOff>9525</xdr:rowOff>
    </xdr:to>
    <xdr:graphicFrame macro="">
      <xdr:nvGraphicFramePr>
        <xdr:cNvPr id="115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40</xdr:row>
      <xdr:rowOff>38100</xdr:rowOff>
    </xdr:from>
    <xdr:to>
      <xdr:col>12</xdr:col>
      <xdr:colOff>600075</xdr:colOff>
      <xdr:row>59</xdr:row>
      <xdr:rowOff>152400</xdr:rowOff>
    </xdr:to>
    <xdr:graphicFrame macro="">
      <xdr:nvGraphicFramePr>
        <xdr:cNvPr id="115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60</xdr:row>
      <xdr:rowOff>9525</xdr:rowOff>
    </xdr:from>
    <xdr:to>
      <xdr:col>12</xdr:col>
      <xdr:colOff>600075</xdr:colOff>
      <xdr:row>79</xdr:row>
      <xdr:rowOff>142875</xdr:rowOff>
    </xdr:to>
    <xdr:graphicFrame macro="">
      <xdr:nvGraphicFramePr>
        <xdr:cNvPr id="115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2:EM29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2.75"/>
  <cols>
    <col min="1" max="1" width="15.7109375" customWidth="1"/>
    <col min="2" max="2" width="6.28515625" customWidth="1"/>
    <col min="3" max="74" width="5.7109375" customWidth="1"/>
    <col min="75" max="75" width="4.42578125" style="25" customWidth="1"/>
    <col min="76" max="76" width="8.5703125" customWidth="1"/>
    <col min="77" max="77" width="5.5703125" bestFit="1" customWidth="1"/>
    <col min="78" max="78" width="7.5703125" bestFit="1" customWidth="1"/>
    <col min="79" max="79" width="4.42578125" customWidth="1"/>
    <col min="80" max="85" width="5.7109375" customWidth="1"/>
    <col min="86" max="86" width="3" style="25" customWidth="1"/>
    <col min="87" max="92" width="5.7109375" customWidth="1"/>
    <col min="94" max="94" width="15.85546875" style="4" customWidth="1"/>
    <col min="95" max="117" width="4.7109375" style="4" customWidth="1"/>
    <col min="118" max="119" width="4.7109375" customWidth="1"/>
    <col min="120" max="120" width="15.85546875" customWidth="1"/>
    <col min="121" max="145" width="4.7109375" customWidth="1"/>
  </cols>
  <sheetData>
    <row r="2" spans="1:143" ht="19.5" customHeight="1">
      <c r="A2" s="46"/>
      <c r="B2" s="47" t="s">
        <v>35</v>
      </c>
      <c r="C2" s="159"/>
      <c r="D2" s="159"/>
      <c r="E2" s="159"/>
      <c r="F2" s="164" t="s">
        <v>36</v>
      </c>
      <c r="G2" s="166"/>
      <c r="H2" s="166"/>
      <c r="I2" s="161"/>
      <c r="J2" s="161"/>
      <c r="K2" s="161"/>
      <c r="L2" s="164" t="s">
        <v>37</v>
      </c>
      <c r="M2" s="164"/>
      <c r="N2" s="165"/>
      <c r="O2" s="161"/>
      <c r="P2" s="161"/>
      <c r="Q2" s="161"/>
      <c r="R2" s="161"/>
      <c r="S2" s="137" t="s">
        <v>38</v>
      </c>
      <c r="T2" s="47"/>
      <c r="U2" s="162"/>
      <c r="V2" s="162"/>
      <c r="W2" s="138"/>
      <c r="X2" s="138"/>
      <c r="Y2" s="138"/>
      <c r="Z2" s="137" t="s">
        <v>39</v>
      </c>
      <c r="AC2" s="162"/>
      <c r="AD2" s="162"/>
      <c r="AE2" s="163" t="s">
        <v>40</v>
      </c>
      <c r="AF2" s="164"/>
      <c r="AG2" s="160"/>
      <c r="AH2" s="161"/>
    </row>
    <row r="3" spans="1:143" ht="16.5" thickBot="1">
      <c r="Z3" s="48"/>
      <c r="CC3" t="s">
        <v>51</v>
      </c>
      <c r="CJ3" s="140" t="s">
        <v>52</v>
      </c>
      <c r="CQ3" s="141" t="s">
        <v>57</v>
      </c>
      <c r="DQ3" s="140" t="s">
        <v>58</v>
      </c>
    </row>
    <row r="4" spans="1:143" ht="13.5" thickBot="1">
      <c r="A4" s="139" t="s">
        <v>41</v>
      </c>
      <c r="B4" s="139" t="s">
        <v>42</v>
      </c>
      <c r="C4" s="142">
        <v>0</v>
      </c>
      <c r="D4" s="133">
        <f>TIME(0,5,0)+C4</f>
        <v>3.472222222222222E-3</v>
      </c>
      <c r="E4" s="146">
        <f t="shared" ref="E4:BP4" si="0">TIME(0,5,0)+D4</f>
        <v>6.9444444444444441E-3</v>
      </c>
      <c r="F4" s="146">
        <f t="shared" si="0"/>
        <v>1.0416666666666666E-2</v>
      </c>
      <c r="G4" s="133">
        <f t="shared" si="0"/>
        <v>1.3888888888888888E-2</v>
      </c>
      <c r="H4" s="133">
        <f t="shared" si="0"/>
        <v>1.7361111111111112E-2</v>
      </c>
      <c r="I4" s="133">
        <f t="shared" si="0"/>
        <v>2.0833333333333336E-2</v>
      </c>
      <c r="J4" s="133">
        <f t="shared" si="0"/>
        <v>2.4305555555555559E-2</v>
      </c>
      <c r="K4" s="133">
        <f t="shared" si="0"/>
        <v>2.7777777777777783E-2</v>
      </c>
      <c r="L4" s="133">
        <f t="shared" si="0"/>
        <v>3.1250000000000007E-2</v>
      </c>
      <c r="M4" s="133">
        <f t="shared" si="0"/>
        <v>3.4722222222222231E-2</v>
      </c>
      <c r="N4" s="133">
        <f t="shared" si="0"/>
        <v>3.8194444444444454E-2</v>
      </c>
      <c r="O4" s="133">
        <f t="shared" si="0"/>
        <v>4.1666666666666678E-2</v>
      </c>
      <c r="P4" s="133">
        <f t="shared" si="0"/>
        <v>4.5138888888888902E-2</v>
      </c>
      <c r="Q4" s="133">
        <f t="shared" si="0"/>
        <v>4.8611111111111126E-2</v>
      </c>
      <c r="R4" s="133">
        <f t="shared" si="0"/>
        <v>5.208333333333335E-2</v>
      </c>
      <c r="S4" s="133">
        <f t="shared" si="0"/>
        <v>5.5555555555555573E-2</v>
      </c>
      <c r="T4" s="133">
        <f t="shared" si="0"/>
        <v>5.9027777777777797E-2</v>
      </c>
      <c r="U4" s="133">
        <f t="shared" si="0"/>
        <v>6.2500000000000014E-2</v>
      </c>
      <c r="V4" s="133">
        <f t="shared" si="0"/>
        <v>6.5972222222222238E-2</v>
      </c>
      <c r="W4" s="133">
        <f t="shared" si="0"/>
        <v>6.9444444444444461E-2</v>
      </c>
      <c r="X4" s="133">
        <f t="shared" si="0"/>
        <v>7.2916666666666685E-2</v>
      </c>
      <c r="Y4" s="133">
        <f t="shared" si="0"/>
        <v>7.6388888888888909E-2</v>
      </c>
      <c r="Z4" s="133">
        <f t="shared" si="0"/>
        <v>7.9861111111111133E-2</v>
      </c>
      <c r="AA4" s="133">
        <f t="shared" si="0"/>
        <v>8.3333333333333356E-2</v>
      </c>
      <c r="AB4" s="133">
        <f t="shared" si="0"/>
        <v>8.680555555555558E-2</v>
      </c>
      <c r="AC4" s="133">
        <f t="shared" si="0"/>
        <v>9.0277777777777804E-2</v>
      </c>
      <c r="AD4" s="133">
        <f t="shared" si="0"/>
        <v>9.3750000000000028E-2</v>
      </c>
      <c r="AE4" s="133">
        <f t="shared" si="0"/>
        <v>9.7222222222222252E-2</v>
      </c>
      <c r="AF4" s="133">
        <f t="shared" si="0"/>
        <v>0.10069444444444448</v>
      </c>
      <c r="AG4" s="133">
        <f t="shared" si="0"/>
        <v>0.1041666666666667</v>
      </c>
      <c r="AH4" s="133">
        <f t="shared" si="0"/>
        <v>0.10763888888888892</v>
      </c>
      <c r="AI4" s="133">
        <f t="shared" si="0"/>
        <v>0.11111111111111115</v>
      </c>
      <c r="AJ4" s="133">
        <f t="shared" si="0"/>
        <v>0.11458333333333337</v>
      </c>
      <c r="AK4" s="133">
        <f t="shared" si="0"/>
        <v>0.11805555555555559</v>
      </c>
      <c r="AL4" s="133">
        <f t="shared" si="0"/>
        <v>0.12152777777777782</v>
      </c>
      <c r="AM4" s="133">
        <f t="shared" si="0"/>
        <v>0.12500000000000003</v>
      </c>
      <c r="AN4" s="133">
        <f t="shared" si="0"/>
        <v>0.12847222222222224</v>
      </c>
      <c r="AO4" s="133">
        <f t="shared" si="0"/>
        <v>0.13194444444444445</v>
      </c>
      <c r="AP4" s="133">
        <f t="shared" si="0"/>
        <v>0.13541666666666666</v>
      </c>
      <c r="AQ4" s="7">
        <f t="shared" si="0"/>
        <v>0.13888888888888887</v>
      </c>
      <c r="AR4" s="7">
        <f t="shared" si="0"/>
        <v>0.14236111111111108</v>
      </c>
      <c r="AS4" s="7">
        <f t="shared" si="0"/>
        <v>0.14583333333333329</v>
      </c>
      <c r="AT4" s="7">
        <f t="shared" si="0"/>
        <v>0.1493055555555555</v>
      </c>
      <c r="AU4" s="7">
        <f t="shared" si="0"/>
        <v>0.15277777777777771</v>
      </c>
      <c r="AV4" s="7">
        <f t="shared" si="0"/>
        <v>0.15624999999999992</v>
      </c>
      <c r="AW4" s="7">
        <f t="shared" si="0"/>
        <v>0.15972222222222213</v>
      </c>
      <c r="AX4" s="7">
        <f t="shared" si="0"/>
        <v>0.16319444444444434</v>
      </c>
      <c r="AY4" s="7">
        <f t="shared" si="0"/>
        <v>0.16666666666666655</v>
      </c>
      <c r="AZ4" s="7">
        <f t="shared" si="0"/>
        <v>0.17013888888888876</v>
      </c>
      <c r="BA4" s="7">
        <f t="shared" si="0"/>
        <v>0.17361111111111097</v>
      </c>
      <c r="BB4" s="7">
        <f t="shared" si="0"/>
        <v>0.17708333333333318</v>
      </c>
      <c r="BC4" s="7">
        <f t="shared" si="0"/>
        <v>0.18055555555555539</v>
      </c>
      <c r="BD4" s="7">
        <f t="shared" si="0"/>
        <v>0.1840277777777776</v>
      </c>
      <c r="BE4" s="7">
        <f t="shared" si="0"/>
        <v>0.18749999999999981</v>
      </c>
      <c r="BF4" s="7">
        <f t="shared" si="0"/>
        <v>0.19097222222222202</v>
      </c>
      <c r="BG4" s="7">
        <f t="shared" si="0"/>
        <v>0.19444444444444423</v>
      </c>
      <c r="BH4" s="7">
        <f t="shared" si="0"/>
        <v>0.19791666666666644</v>
      </c>
      <c r="BI4" s="7">
        <f t="shared" si="0"/>
        <v>0.20138888888888865</v>
      </c>
      <c r="BJ4" s="7">
        <f t="shared" si="0"/>
        <v>0.20486111111111086</v>
      </c>
      <c r="BK4" s="7">
        <f t="shared" si="0"/>
        <v>0.20833333333333307</v>
      </c>
      <c r="BL4" s="7">
        <f t="shared" si="0"/>
        <v>0.21180555555555527</v>
      </c>
      <c r="BM4" s="7">
        <f t="shared" si="0"/>
        <v>0.21527777777777748</v>
      </c>
      <c r="BN4" s="7">
        <f t="shared" si="0"/>
        <v>0.21874999999999969</v>
      </c>
      <c r="BO4" s="7">
        <f t="shared" si="0"/>
        <v>0.2222222222222219</v>
      </c>
      <c r="BP4" s="7">
        <f t="shared" si="0"/>
        <v>0.22569444444444411</v>
      </c>
      <c r="BQ4" s="7">
        <f t="shared" ref="BQ4:BV4" si="1">TIME(0,5,0)+BP4</f>
        <v>0.22916666666666632</v>
      </c>
      <c r="BR4" s="7">
        <f t="shared" si="1"/>
        <v>0.23263888888888853</v>
      </c>
      <c r="BS4" s="7">
        <f t="shared" si="1"/>
        <v>0.23611111111111074</v>
      </c>
      <c r="BT4" s="7">
        <f t="shared" si="1"/>
        <v>0.23958333333333295</v>
      </c>
      <c r="BU4" s="7">
        <f t="shared" si="1"/>
        <v>0.24305555555555516</v>
      </c>
      <c r="BV4" s="7">
        <f t="shared" si="1"/>
        <v>0.24652777777777737</v>
      </c>
      <c r="BW4" s="54"/>
      <c r="BX4" s="79" t="s">
        <v>54</v>
      </c>
      <c r="BY4" s="79" t="s">
        <v>55</v>
      </c>
      <c r="BZ4" s="80" t="s">
        <v>53</v>
      </c>
      <c r="CA4" s="49"/>
      <c r="CB4" s="50">
        <v>-5</v>
      </c>
      <c r="CC4" s="51">
        <v>-3</v>
      </c>
      <c r="CD4" s="51">
        <v>-1</v>
      </c>
      <c r="CE4" s="51">
        <v>1</v>
      </c>
      <c r="CF4" s="51">
        <v>3</v>
      </c>
      <c r="CG4" s="52">
        <v>5</v>
      </c>
      <c r="CH4" s="53"/>
      <c r="CI4" s="61" t="s">
        <v>23</v>
      </c>
      <c r="CJ4" s="62">
        <v>-3</v>
      </c>
      <c r="CK4" s="62">
        <v>-1</v>
      </c>
      <c r="CL4" s="62" t="s">
        <v>30</v>
      </c>
      <c r="CM4" s="62" t="s">
        <v>32</v>
      </c>
      <c r="CN4" s="63" t="s">
        <v>31</v>
      </c>
      <c r="CP4"/>
      <c r="CQ4" s="14" t="s">
        <v>2</v>
      </c>
      <c r="CR4" s="5" t="s">
        <v>4</v>
      </c>
      <c r="CS4" s="14" t="s">
        <v>8</v>
      </c>
      <c r="CT4" s="5" t="s">
        <v>11</v>
      </c>
      <c r="CU4" s="14" t="s">
        <v>13</v>
      </c>
      <c r="CV4" s="5" t="s">
        <v>1</v>
      </c>
      <c r="CW4" s="14" t="s">
        <v>14</v>
      </c>
      <c r="CX4" s="5" t="s">
        <v>15</v>
      </c>
      <c r="CY4" s="14" t="s">
        <v>5</v>
      </c>
      <c r="CZ4" s="5" t="s">
        <v>3</v>
      </c>
      <c r="DA4" s="14" t="s">
        <v>16</v>
      </c>
      <c r="DB4" s="5" t="s">
        <v>10</v>
      </c>
      <c r="DC4" s="14" t="s">
        <v>17</v>
      </c>
      <c r="DD4" s="5" t="s">
        <v>7</v>
      </c>
      <c r="DE4" s="14" t="s">
        <v>18</v>
      </c>
      <c r="DF4" s="5" t="s">
        <v>19</v>
      </c>
      <c r="DG4" s="14" t="s">
        <v>9</v>
      </c>
      <c r="DH4" s="5" t="s">
        <v>12</v>
      </c>
      <c r="DI4" s="14" t="s">
        <v>29</v>
      </c>
      <c r="DJ4" s="5" t="s">
        <v>20</v>
      </c>
      <c r="DK4" s="14" t="s">
        <v>6</v>
      </c>
      <c r="DL4" s="35" t="s">
        <v>21</v>
      </c>
      <c r="DM4" s="14" t="s">
        <v>22</v>
      </c>
      <c r="DN4" s="35" t="s">
        <v>34</v>
      </c>
      <c r="DO4" s="58"/>
      <c r="DQ4" s="14" t="s">
        <v>2</v>
      </c>
      <c r="DR4" s="5" t="s">
        <v>4</v>
      </c>
      <c r="DS4" s="14" t="s">
        <v>8</v>
      </c>
      <c r="DT4" s="5" t="s">
        <v>11</v>
      </c>
      <c r="DU4" s="14" t="s">
        <v>13</v>
      </c>
      <c r="DV4" s="5" t="s">
        <v>1</v>
      </c>
      <c r="DW4" s="14" t="s">
        <v>14</v>
      </c>
      <c r="DX4" s="5" t="s">
        <v>15</v>
      </c>
      <c r="DY4" s="14" t="s">
        <v>5</v>
      </c>
      <c r="DZ4" s="5" t="s">
        <v>3</v>
      </c>
      <c r="EA4" s="14" t="s">
        <v>16</v>
      </c>
      <c r="EB4" s="5" t="s">
        <v>10</v>
      </c>
      <c r="EC4" s="14" t="s">
        <v>17</v>
      </c>
      <c r="ED4" s="5" t="s">
        <v>7</v>
      </c>
      <c r="EE4" s="14" t="s">
        <v>18</v>
      </c>
      <c r="EF4" s="5" t="s">
        <v>19</v>
      </c>
      <c r="EG4" s="14" t="s">
        <v>9</v>
      </c>
      <c r="EH4" s="5" t="s">
        <v>12</v>
      </c>
      <c r="EI4" s="14" t="s">
        <v>29</v>
      </c>
      <c r="EJ4" s="5" t="s">
        <v>20</v>
      </c>
      <c r="EK4" s="14" t="s">
        <v>6</v>
      </c>
      <c r="EL4" s="35" t="s">
        <v>21</v>
      </c>
      <c r="EM4" s="14" t="s">
        <v>22</v>
      </c>
    </row>
    <row r="5" spans="1:143" ht="13.5" thickBot="1">
      <c r="A5" s="149"/>
      <c r="B5" s="77" t="s">
        <v>0</v>
      </c>
      <c r="C5" s="131"/>
      <c r="D5" s="143"/>
      <c r="E5" s="147"/>
      <c r="F5" s="147"/>
      <c r="G5" s="150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5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6"/>
      <c r="BX5" s="81"/>
      <c r="BY5" s="81"/>
      <c r="BZ5" s="81"/>
      <c r="CA5" s="4"/>
      <c r="CB5" s="27"/>
      <c r="CC5" s="19"/>
      <c r="CD5" s="19"/>
      <c r="CE5" s="19"/>
      <c r="CF5" s="19"/>
      <c r="CG5" s="30"/>
      <c r="CH5" s="26"/>
      <c r="CI5" s="27"/>
      <c r="CJ5" s="19"/>
      <c r="CK5" s="19"/>
      <c r="CL5" s="19"/>
      <c r="CM5" s="19"/>
      <c r="CN5" s="19"/>
      <c r="CP5" s="2">
        <f>$A$5</f>
        <v>0</v>
      </c>
      <c r="CQ5" s="11">
        <f>COUNTIF(C5:BV5, "A")</f>
        <v>0</v>
      </c>
      <c r="CR5" s="12">
        <f>COUNTIF(C5:BV5, "B")</f>
        <v>0</v>
      </c>
      <c r="CS5" s="13">
        <f>COUNTIF(C5:BV5, "C")</f>
        <v>0</v>
      </c>
      <c r="CT5" s="12">
        <f>COUNTIF(C5:BV5, "D")</f>
        <v>0</v>
      </c>
      <c r="CU5" s="13">
        <f>COUNTIF(C5:BV5, "E")</f>
        <v>0</v>
      </c>
      <c r="CV5" s="12">
        <f>COUNTIF(C5:BV5, "F")</f>
        <v>0</v>
      </c>
      <c r="CW5" s="13">
        <f>COUNTIF(C5:BV5, "G")</f>
        <v>0</v>
      </c>
      <c r="CX5" s="12">
        <f>COUNTIF(C5:BV5, "I")</f>
        <v>0</v>
      </c>
      <c r="CY5" s="13">
        <f>COUNTIF(C5:BV5, "J")</f>
        <v>0</v>
      </c>
      <c r="CZ5" s="12">
        <f>COUNTIF(C5:BV5, "K")</f>
        <v>0</v>
      </c>
      <c r="DA5" s="13">
        <f>COUNTIF(C5:BV5, "L")</f>
        <v>0</v>
      </c>
      <c r="DB5" s="12">
        <f>COUNTIF(C5:BV5, "N")</f>
        <v>0</v>
      </c>
      <c r="DC5" s="13">
        <f>COUNTIF(C5:BV5, "O")</f>
        <v>0</v>
      </c>
      <c r="DD5" s="12">
        <f>COUNTIF(C5:BV5, "P")</f>
        <v>0</v>
      </c>
      <c r="DE5" s="13">
        <f>COUNTIF(C5:BV5, "R")</f>
        <v>0</v>
      </c>
      <c r="DF5" s="12">
        <f>COUNTIF(C5:BV5, "S")</f>
        <v>0</v>
      </c>
      <c r="DG5" s="13">
        <f>COUNTIF(C5:BV5, "T")</f>
        <v>0</v>
      </c>
      <c r="DH5" s="12">
        <f>COUNTIF(C5:BV5, "U")</f>
        <v>0</v>
      </c>
      <c r="DI5" s="13">
        <f>COUNTIF(C5:BV5, "V")</f>
        <v>0</v>
      </c>
      <c r="DJ5" s="12">
        <f>COUNTIF(C5:BV5, "W")</f>
        <v>0</v>
      </c>
      <c r="DK5" s="13">
        <f>COUNTIF(C5:BV5, "X")</f>
        <v>0</v>
      </c>
      <c r="DL5" s="36">
        <f>COUNTIF(C5:BV5, "Y")</f>
        <v>0</v>
      </c>
      <c r="DM5" s="13">
        <f>COUNTIF(C5:BV5, "Z")</f>
        <v>0</v>
      </c>
      <c r="DN5" s="36">
        <f>SUM(CQ5:DM5)</f>
        <v>0</v>
      </c>
      <c r="DP5" s="2">
        <f>$A$5</f>
        <v>0</v>
      </c>
      <c r="DQ5" s="39" t="e">
        <f>(CQ5/DN5)*100</f>
        <v>#DIV/0!</v>
      </c>
      <c r="DR5" s="129" t="e">
        <f>(CR5/DN5)*100</f>
        <v>#DIV/0!</v>
      </c>
      <c r="DS5" s="39" t="e">
        <f>(CS5/DN5)*100</f>
        <v>#DIV/0!</v>
      </c>
      <c r="DT5" s="129" t="e">
        <f t="shared" ref="DT5:EM5" si="2">CT5/SUM($CQ$5:$DM$5)*100</f>
        <v>#DIV/0!</v>
      </c>
      <c r="DU5" s="39" t="e">
        <f t="shared" si="2"/>
        <v>#DIV/0!</v>
      </c>
      <c r="DV5" s="129" t="e">
        <f t="shared" si="2"/>
        <v>#DIV/0!</v>
      </c>
      <c r="DW5" s="39" t="e">
        <f t="shared" si="2"/>
        <v>#DIV/0!</v>
      </c>
      <c r="DX5" s="129" t="e">
        <f t="shared" si="2"/>
        <v>#DIV/0!</v>
      </c>
      <c r="DY5" s="39" t="e">
        <f t="shared" si="2"/>
        <v>#DIV/0!</v>
      </c>
      <c r="DZ5" s="129" t="e">
        <f t="shared" si="2"/>
        <v>#DIV/0!</v>
      </c>
      <c r="EA5" s="39" t="e">
        <f t="shared" si="2"/>
        <v>#DIV/0!</v>
      </c>
      <c r="EB5" s="129" t="e">
        <f t="shared" si="2"/>
        <v>#DIV/0!</v>
      </c>
      <c r="EC5" s="39" t="e">
        <f t="shared" si="2"/>
        <v>#DIV/0!</v>
      </c>
      <c r="ED5" s="129" t="e">
        <f t="shared" si="2"/>
        <v>#DIV/0!</v>
      </c>
      <c r="EE5" s="39" t="e">
        <f t="shared" si="2"/>
        <v>#DIV/0!</v>
      </c>
      <c r="EF5" s="129" t="e">
        <f t="shared" si="2"/>
        <v>#DIV/0!</v>
      </c>
      <c r="EG5" s="39" t="e">
        <f t="shared" si="2"/>
        <v>#DIV/0!</v>
      </c>
      <c r="EH5" s="129" t="e">
        <f t="shared" si="2"/>
        <v>#DIV/0!</v>
      </c>
      <c r="EI5" s="39" t="e">
        <f t="shared" si="2"/>
        <v>#DIV/0!</v>
      </c>
      <c r="EJ5" s="129" t="e">
        <f t="shared" si="2"/>
        <v>#DIV/0!</v>
      </c>
      <c r="EK5" s="39" t="e">
        <f t="shared" si="2"/>
        <v>#DIV/0!</v>
      </c>
      <c r="EL5" s="129" t="e">
        <f t="shared" si="2"/>
        <v>#DIV/0!</v>
      </c>
      <c r="EM5" s="39" t="e">
        <f t="shared" si="2"/>
        <v>#DIV/0!</v>
      </c>
    </row>
    <row r="6" spans="1:143" ht="13.5" thickBot="1">
      <c r="A6" s="76" t="s">
        <v>43</v>
      </c>
      <c r="B6" s="78" t="s">
        <v>33</v>
      </c>
      <c r="C6" s="132"/>
      <c r="D6" s="144"/>
      <c r="E6" s="148"/>
      <c r="F6" s="148"/>
      <c r="G6" s="145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51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56"/>
      <c r="BX6" s="82">
        <f>SUM(C6:BV6)</f>
        <v>0</v>
      </c>
      <c r="BY6" s="83">
        <f>COUNT(C6:BV6)</f>
        <v>0</v>
      </c>
      <c r="BZ6" s="84" t="e">
        <f>BX6/BY6</f>
        <v>#DIV/0!</v>
      </c>
      <c r="CA6" s="4"/>
      <c r="CB6" s="33">
        <f>COUNTIF(C6:BV6,-5)</f>
        <v>0</v>
      </c>
      <c r="CC6" s="8">
        <f>COUNTIF(C6:BV6,-3)</f>
        <v>0</v>
      </c>
      <c r="CD6" s="8">
        <f>COUNTIF(C6:BV6,-1)</f>
        <v>0</v>
      </c>
      <c r="CE6" s="8">
        <f>COUNTIF(C6:BV6,1)</f>
        <v>0</v>
      </c>
      <c r="CF6" s="8">
        <f>COUNTIF(C6:BV6,3)</f>
        <v>0</v>
      </c>
      <c r="CG6" s="31">
        <f>COUNTIF(C6:BV6,5)</f>
        <v>0</v>
      </c>
      <c r="CH6" s="26"/>
      <c r="CI6" s="28" t="e">
        <f>CB6/BY6*100</f>
        <v>#DIV/0!</v>
      </c>
      <c r="CJ6" s="20" t="e">
        <f>CC6/BY6*100</f>
        <v>#DIV/0!</v>
      </c>
      <c r="CK6" s="20" t="e">
        <f>CD6/BY6*100</f>
        <v>#DIV/0!</v>
      </c>
      <c r="CL6" s="20" t="e">
        <f>CE6/BY6*100</f>
        <v>#DIV/0!</v>
      </c>
      <c r="CM6" s="20" t="e">
        <f>CF6/BY6*100</f>
        <v>#DIV/0!</v>
      </c>
      <c r="CN6" s="20" t="e">
        <f>CG6/BY6*100</f>
        <v>#DIV/0!</v>
      </c>
      <c r="CP6" s="3"/>
      <c r="CQ6" s="10"/>
      <c r="CR6" s="8"/>
      <c r="CS6" s="9"/>
      <c r="CT6" s="8"/>
      <c r="CU6" s="9"/>
      <c r="CV6" s="8"/>
      <c r="CW6" s="9"/>
      <c r="CX6" s="8"/>
      <c r="CY6" s="9"/>
      <c r="CZ6" s="8"/>
      <c r="DA6" s="9"/>
      <c r="DB6" s="8"/>
      <c r="DC6" s="9"/>
      <c r="DD6" s="8"/>
      <c r="DE6" s="9"/>
      <c r="DF6" s="8"/>
      <c r="DG6" s="9"/>
      <c r="DH6" s="8"/>
      <c r="DI6" s="9"/>
      <c r="DJ6" s="8"/>
      <c r="DK6" s="9"/>
      <c r="DL6" s="37"/>
      <c r="DM6" s="9"/>
      <c r="DN6" s="37"/>
      <c r="DP6" s="3"/>
      <c r="DQ6" s="39"/>
      <c r="DR6" s="41"/>
      <c r="DS6" s="40"/>
      <c r="DT6" s="41"/>
      <c r="DU6" s="40"/>
      <c r="DV6" s="41"/>
      <c r="DW6" s="40"/>
      <c r="DX6" s="41"/>
      <c r="DY6" s="40"/>
      <c r="DZ6" s="41"/>
      <c r="EA6" s="40"/>
      <c r="EB6" s="41"/>
      <c r="EC6" s="40"/>
      <c r="ED6" s="41"/>
      <c r="EE6" s="40"/>
      <c r="EF6" s="41"/>
      <c r="EG6" s="40"/>
      <c r="EH6" s="41"/>
      <c r="EI6" s="40"/>
      <c r="EJ6" s="41"/>
      <c r="EK6" s="40"/>
      <c r="EL6" s="41"/>
      <c r="EM6" s="40"/>
    </row>
    <row r="7" spans="1:143" ht="13.5" thickBot="1">
      <c r="A7" s="65"/>
      <c r="B7" s="77" t="s">
        <v>0</v>
      </c>
      <c r="C7" s="131"/>
      <c r="D7" s="131"/>
      <c r="E7" s="158"/>
      <c r="F7" s="158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47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55"/>
      <c r="BX7" s="85"/>
      <c r="BY7" s="86"/>
      <c r="BZ7" s="87"/>
      <c r="CA7" s="4"/>
      <c r="CB7" s="33"/>
      <c r="CC7" s="8"/>
      <c r="CD7" s="8"/>
      <c r="CE7" s="8"/>
      <c r="CF7" s="8"/>
      <c r="CG7" s="31"/>
      <c r="CH7" s="26"/>
      <c r="CI7" s="28"/>
      <c r="CJ7" s="20"/>
      <c r="CK7" s="20"/>
      <c r="CL7" s="20"/>
      <c r="CM7" s="20"/>
      <c r="CN7" s="20"/>
      <c r="CP7" s="2">
        <f>$A$7</f>
        <v>0</v>
      </c>
      <c r="CQ7" s="10">
        <f>COUNTIF(C7:BV7, "A")</f>
        <v>0</v>
      </c>
      <c r="CR7" s="8">
        <f>COUNTIF(C7:BV7, "B")</f>
        <v>0</v>
      </c>
      <c r="CS7" s="9">
        <f>COUNTIF(C7:BV7, "C")</f>
        <v>0</v>
      </c>
      <c r="CT7" s="8">
        <f>COUNTIF(C7:BV7, "D")</f>
        <v>0</v>
      </c>
      <c r="CU7" s="9">
        <f>COUNTIF(C7:BV7, "E")</f>
        <v>0</v>
      </c>
      <c r="CV7" s="8">
        <f>COUNTIF(C7:BV7, "F")</f>
        <v>0</v>
      </c>
      <c r="CW7" s="9">
        <f>COUNTIF(C7:BV7, "G")</f>
        <v>0</v>
      </c>
      <c r="CX7" s="8">
        <f>COUNTIF(C7:BV7, "I")</f>
        <v>0</v>
      </c>
      <c r="CY7" s="9">
        <f>COUNTIF(C7:BV7, "J")</f>
        <v>0</v>
      </c>
      <c r="CZ7" s="8">
        <f>COUNTIF(C7:BV7, "K")</f>
        <v>0</v>
      </c>
      <c r="DA7" s="9">
        <f>COUNTIF(C7:BV7, "L")</f>
        <v>0</v>
      </c>
      <c r="DB7" s="8">
        <f>COUNTIF(C7:BV7, "N")</f>
        <v>0</v>
      </c>
      <c r="DC7" s="9">
        <f>COUNTIF(C7:BV7, "O")</f>
        <v>0</v>
      </c>
      <c r="DD7" s="8">
        <f>COUNTIF(C7:BV7, "P")</f>
        <v>0</v>
      </c>
      <c r="DE7" s="9">
        <f>COUNTIF(C7:BV7, "R")</f>
        <v>0</v>
      </c>
      <c r="DF7" s="8">
        <f>COUNTIF(C7:BV7, "S")</f>
        <v>0</v>
      </c>
      <c r="DG7" s="9">
        <f>COUNTIF(C7:BV7, "T")</f>
        <v>0</v>
      </c>
      <c r="DH7" s="8">
        <f>COUNTIF(C7:BV7, "U")</f>
        <v>0</v>
      </c>
      <c r="DI7" s="9">
        <f>COUNTIF(C7:BV7, "V")</f>
        <v>0</v>
      </c>
      <c r="DJ7" s="8">
        <f>COUNTIF(C7:BV7, "W")</f>
        <v>0</v>
      </c>
      <c r="DK7" s="9">
        <f>COUNTIF(C7:BV7, "X")</f>
        <v>0</v>
      </c>
      <c r="DL7" s="37">
        <f>COUNTIF(C7:BV7, "Y")</f>
        <v>0</v>
      </c>
      <c r="DM7" s="9">
        <f>COUNTIF(C7:BV7, "Z")</f>
        <v>0</v>
      </c>
      <c r="DN7" s="37">
        <f>SUM(CQ7:DM7)</f>
        <v>0</v>
      </c>
      <c r="DP7" s="2">
        <f>$A$7</f>
        <v>0</v>
      </c>
      <c r="DQ7" s="39" t="e">
        <f t="shared" ref="DQ7:EM7" si="3">CQ7/SUM($CQ$7:$DM$7)*100</f>
        <v>#DIV/0!</v>
      </c>
      <c r="DR7" s="129" t="e">
        <f t="shared" si="3"/>
        <v>#DIV/0!</v>
      </c>
      <c r="DS7" s="39" t="e">
        <f t="shared" si="3"/>
        <v>#DIV/0!</v>
      </c>
      <c r="DT7" s="129" t="e">
        <f t="shared" si="3"/>
        <v>#DIV/0!</v>
      </c>
      <c r="DU7" s="39" t="e">
        <f t="shared" si="3"/>
        <v>#DIV/0!</v>
      </c>
      <c r="DV7" s="129" t="e">
        <f t="shared" si="3"/>
        <v>#DIV/0!</v>
      </c>
      <c r="DW7" s="39" t="e">
        <f t="shared" si="3"/>
        <v>#DIV/0!</v>
      </c>
      <c r="DX7" s="129" t="e">
        <f t="shared" si="3"/>
        <v>#DIV/0!</v>
      </c>
      <c r="DY7" s="39" t="e">
        <f t="shared" si="3"/>
        <v>#DIV/0!</v>
      </c>
      <c r="DZ7" s="129" t="e">
        <f t="shared" si="3"/>
        <v>#DIV/0!</v>
      </c>
      <c r="EA7" s="39" t="e">
        <f t="shared" si="3"/>
        <v>#DIV/0!</v>
      </c>
      <c r="EB7" s="129" t="e">
        <f t="shared" si="3"/>
        <v>#DIV/0!</v>
      </c>
      <c r="EC7" s="39" t="e">
        <f t="shared" si="3"/>
        <v>#DIV/0!</v>
      </c>
      <c r="ED7" s="129" t="e">
        <f t="shared" si="3"/>
        <v>#DIV/0!</v>
      </c>
      <c r="EE7" s="39" t="e">
        <f t="shared" si="3"/>
        <v>#DIV/0!</v>
      </c>
      <c r="EF7" s="129" t="e">
        <f t="shared" si="3"/>
        <v>#DIV/0!</v>
      </c>
      <c r="EG7" s="39" t="e">
        <f t="shared" si="3"/>
        <v>#DIV/0!</v>
      </c>
      <c r="EH7" s="129" t="e">
        <f t="shared" si="3"/>
        <v>#DIV/0!</v>
      </c>
      <c r="EI7" s="39" t="e">
        <f t="shared" si="3"/>
        <v>#DIV/0!</v>
      </c>
      <c r="EJ7" s="129" t="e">
        <f t="shared" si="3"/>
        <v>#DIV/0!</v>
      </c>
      <c r="EK7" s="39" t="e">
        <f t="shared" si="3"/>
        <v>#DIV/0!</v>
      </c>
      <c r="EL7" s="129" t="e">
        <f t="shared" si="3"/>
        <v>#DIV/0!</v>
      </c>
      <c r="EM7" s="39" t="e">
        <f t="shared" si="3"/>
        <v>#DIV/0!</v>
      </c>
    </row>
    <row r="8" spans="1:143" ht="13.5" thickBot="1">
      <c r="A8" s="66" t="s">
        <v>44</v>
      </c>
      <c r="B8" s="78" t="s">
        <v>33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48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56"/>
      <c r="BX8" s="82">
        <f>SUM(C8:BV8)</f>
        <v>0</v>
      </c>
      <c r="BY8" s="83">
        <f>COUNT(C8:BV8)</f>
        <v>0</v>
      </c>
      <c r="BZ8" s="84" t="e">
        <f>BX8/BY8</f>
        <v>#DIV/0!</v>
      </c>
      <c r="CA8" s="4"/>
      <c r="CB8" s="33">
        <f>COUNTIF(C8:BV8,-5)</f>
        <v>0</v>
      </c>
      <c r="CC8" s="8">
        <f>COUNTIF(C8:BV8,-3)</f>
        <v>0</v>
      </c>
      <c r="CD8" s="8">
        <f>COUNTIF(C8:BV8,-1)</f>
        <v>0</v>
      </c>
      <c r="CE8" s="8">
        <f>COUNTIF(C8:BV8,1)</f>
        <v>0</v>
      </c>
      <c r="CF8" s="8">
        <f>COUNTIF(C8:BV8,3)</f>
        <v>0</v>
      </c>
      <c r="CG8" s="31">
        <f>COUNTIF(C8:BV8,5)</f>
        <v>0</v>
      </c>
      <c r="CH8" s="26"/>
      <c r="CI8" s="28" t="e">
        <f>CB8/BY8*100</f>
        <v>#DIV/0!</v>
      </c>
      <c r="CJ8" s="20" t="e">
        <f>CC8/BY8*100</f>
        <v>#DIV/0!</v>
      </c>
      <c r="CK8" s="20" t="e">
        <f>CD8/BY8*100</f>
        <v>#DIV/0!</v>
      </c>
      <c r="CL8" s="20" t="e">
        <f>CE8/BY8*100</f>
        <v>#DIV/0!</v>
      </c>
      <c r="CM8" s="20" t="e">
        <f>CF8/BY8*100</f>
        <v>#DIV/0!</v>
      </c>
      <c r="CN8" s="20" t="e">
        <f>CG8/BY8*100</f>
        <v>#DIV/0!</v>
      </c>
      <c r="CP8" s="3"/>
      <c r="CQ8" s="10"/>
      <c r="CR8" s="8"/>
      <c r="CS8" s="9"/>
      <c r="CT8" s="8"/>
      <c r="CU8" s="9"/>
      <c r="CV8" s="8"/>
      <c r="CW8" s="9"/>
      <c r="CX8" s="8"/>
      <c r="CY8" s="9"/>
      <c r="CZ8" s="8"/>
      <c r="DA8" s="9"/>
      <c r="DB8" s="8"/>
      <c r="DC8" s="9"/>
      <c r="DD8" s="8"/>
      <c r="DE8" s="9"/>
      <c r="DF8" s="8"/>
      <c r="DG8" s="9"/>
      <c r="DH8" s="8"/>
      <c r="DI8" s="9"/>
      <c r="DJ8" s="8"/>
      <c r="DK8" s="9"/>
      <c r="DL8" s="37"/>
      <c r="DM8" s="9"/>
      <c r="DN8" s="37"/>
      <c r="DP8" s="3"/>
      <c r="DQ8" s="39"/>
      <c r="DR8" s="41"/>
      <c r="DS8" s="40"/>
      <c r="DT8" s="41"/>
      <c r="DU8" s="40"/>
      <c r="DV8" s="41"/>
      <c r="DW8" s="40"/>
      <c r="DX8" s="41"/>
      <c r="DY8" s="40"/>
      <c r="DZ8" s="41"/>
      <c r="EA8" s="40"/>
      <c r="EB8" s="41"/>
      <c r="EC8" s="40"/>
      <c r="ED8" s="41"/>
      <c r="EE8" s="40"/>
      <c r="EF8" s="41"/>
      <c r="EG8" s="40"/>
      <c r="EH8" s="41"/>
      <c r="EI8" s="40"/>
      <c r="EJ8" s="41"/>
      <c r="EK8" s="40"/>
      <c r="EL8" s="41"/>
      <c r="EM8" s="40"/>
    </row>
    <row r="9" spans="1:143" ht="13.5" thickBot="1">
      <c r="A9" s="67"/>
      <c r="B9" s="77" t="s">
        <v>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47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55"/>
      <c r="BX9" s="85"/>
      <c r="BY9" s="86"/>
      <c r="BZ9" s="87"/>
      <c r="CA9" s="4"/>
      <c r="CB9" s="33"/>
      <c r="CC9" s="8"/>
      <c r="CD9" s="8"/>
      <c r="CE9" s="8"/>
      <c r="CF9" s="8"/>
      <c r="CG9" s="31"/>
      <c r="CH9" s="26"/>
      <c r="CI9" s="28"/>
      <c r="CJ9" s="20"/>
      <c r="CK9" s="20"/>
      <c r="CL9" s="20"/>
      <c r="CM9" s="20"/>
      <c r="CN9" s="20"/>
      <c r="CP9" s="2">
        <f>$A$9</f>
        <v>0</v>
      </c>
      <c r="CQ9" s="10">
        <f>COUNTIF(C9:BV9, "A")</f>
        <v>0</v>
      </c>
      <c r="CR9" s="8">
        <f>COUNTIF(C9:BV9, "B")</f>
        <v>0</v>
      </c>
      <c r="CS9" s="9">
        <f>COUNTIF(C9:BV9, "C")</f>
        <v>0</v>
      </c>
      <c r="CT9" s="8">
        <f>COUNTIF(C9:BV9, "D")</f>
        <v>0</v>
      </c>
      <c r="CU9" s="9">
        <f>COUNTIF(C9:BV9, "E")</f>
        <v>0</v>
      </c>
      <c r="CV9" s="8">
        <f>COUNTIF(C9:BV9, "F")</f>
        <v>0</v>
      </c>
      <c r="CW9" s="9">
        <f>COUNTIF(C9:BV9, "G")</f>
        <v>0</v>
      </c>
      <c r="CX9" s="8">
        <f>COUNTIF(C9:BV9, "I")</f>
        <v>0</v>
      </c>
      <c r="CY9" s="9">
        <f>COUNTIF(C9:BV9, "J")</f>
        <v>0</v>
      </c>
      <c r="CZ9" s="8">
        <f>COUNTIF(C9:BV9, "K")</f>
        <v>0</v>
      </c>
      <c r="DA9" s="9">
        <f>COUNTIF(C9:BV9, "L")</f>
        <v>0</v>
      </c>
      <c r="DB9" s="8">
        <f>COUNTIF(C9:BV9, "N")</f>
        <v>0</v>
      </c>
      <c r="DC9" s="9">
        <f>COUNTIF(C9:BV9, "O")</f>
        <v>0</v>
      </c>
      <c r="DD9" s="8">
        <f>COUNTIF(C9:BV9, "P")</f>
        <v>0</v>
      </c>
      <c r="DE9" s="9">
        <f>COUNTIF(C9:BV9, "R")</f>
        <v>0</v>
      </c>
      <c r="DF9" s="8">
        <f>COUNTIF(C9:BV9, "S")</f>
        <v>0</v>
      </c>
      <c r="DG9" s="9">
        <f>COUNTIF(C9:BV9, "T")</f>
        <v>0</v>
      </c>
      <c r="DH9" s="8">
        <f>COUNTIF(C9:BV9, "U")</f>
        <v>0</v>
      </c>
      <c r="DI9" s="9">
        <f>COUNTIF(C9:BV9, "V")</f>
        <v>0</v>
      </c>
      <c r="DJ9" s="8">
        <f>COUNTIF(C9:BV9, "W")</f>
        <v>0</v>
      </c>
      <c r="DK9" s="9">
        <f>COUNTIF(C9:BV9, "X")</f>
        <v>0</v>
      </c>
      <c r="DL9" s="37">
        <f>COUNTIF(C9:BV9, "Y")</f>
        <v>0</v>
      </c>
      <c r="DM9" s="9">
        <f>COUNTIF(C9:BV9, "Z")</f>
        <v>0</v>
      </c>
      <c r="DN9" s="37">
        <f>SUM(CQ9:DM9)</f>
        <v>0</v>
      </c>
      <c r="DP9" s="2">
        <f>$A$9</f>
        <v>0</v>
      </c>
      <c r="DQ9" s="39" t="e">
        <f t="shared" ref="DQ9:EM9" si="4">CQ9/SUM($CQ$9:$DM$9)*100</f>
        <v>#DIV/0!</v>
      </c>
      <c r="DR9" s="129" t="e">
        <f t="shared" si="4"/>
        <v>#DIV/0!</v>
      </c>
      <c r="DS9" s="39" t="e">
        <f t="shared" si="4"/>
        <v>#DIV/0!</v>
      </c>
      <c r="DT9" s="129" t="e">
        <f t="shared" si="4"/>
        <v>#DIV/0!</v>
      </c>
      <c r="DU9" s="39" t="e">
        <f t="shared" si="4"/>
        <v>#DIV/0!</v>
      </c>
      <c r="DV9" s="129" t="e">
        <f t="shared" si="4"/>
        <v>#DIV/0!</v>
      </c>
      <c r="DW9" s="39" t="e">
        <f t="shared" si="4"/>
        <v>#DIV/0!</v>
      </c>
      <c r="DX9" s="129" t="e">
        <f t="shared" si="4"/>
        <v>#DIV/0!</v>
      </c>
      <c r="DY9" s="39" t="e">
        <f t="shared" si="4"/>
        <v>#DIV/0!</v>
      </c>
      <c r="DZ9" s="129" t="e">
        <f t="shared" si="4"/>
        <v>#DIV/0!</v>
      </c>
      <c r="EA9" s="39" t="e">
        <f t="shared" si="4"/>
        <v>#DIV/0!</v>
      </c>
      <c r="EB9" s="129" t="e">
        <f t="shared" si="4"/>
        <v>#DIV/0!</v>
      </c>
      <c r="EC9" s="39" t="e">
        <f t="shared" si="4"/>
        <v>#DIV/0!</v>
      </c>
      <c r="ED9" s="129" t="e">
        <f t="shared" si="4"/>
        <v>#DIV/0!</v>
      </c>
      <c r="EE9" s="39" t="e">
        <f t="shared" si="4"/>
        <v>#DIV/0!</v>
      </c>
      <c r="EF9" s="129" t="e">
        <f t="shared" si="4"/>
        <v>#DIV/0!</v>
      </c>
      <c r="EG9" s="39" t="e">
        <f t="shared" si="4"/>
        <v>#DIV/0!</v>
      </c>
      <c r="EH9" s="129" t="e">
        <f t="shared" si="4"/>
        <v>#DIV/0!</v>
      </c>
      <c r="EI9" s="39" t="e">
        <f t="shared" si="4"/>
        <v>#DIV/0!</v>
      </c>
      <c r="EJ9" s="129" t="e">
        <f t="shared" si="4"/>
        <v>#DIV/0!</v>
      </c>
      <c r="EK9" s="39" t="e">
        <f t="shared" si="4"/>
        <v>#DIV/0!</v>
      </c>
      <c r="EL9" s="129" t="e">
        <f t="shared" si="4"/>
        <v>#DIV/0!</v>
      </c>
      <c r="EM9" s="39" t="e">
        <f t="shared" si="4"/>
        <v>#DIV/0!</v>
      </c>
    </row>
    <row r="10" spans="1:143" ht="13.5" thickBot="1">
      <c r="A10" s="44" t="s">
        <v>45</v>
      </c>
      <c r="B10" s="78" t="s">
        <v>33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48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55"/>
      <c r="BX10" s="82">
        <f>SUM(C10:BV10)</f>
        <v>0</v>
      </c>
      <c r="BY10" s="83">
        <f>COUNT(C10:BV10)</f>
        <v>0</v>
      </c>
      <c r="BZ10" s="84" t="e">
        <f>BX10/BY10</f>
        <v>#DIV/0!</v>
      </c>
      <c r="CA10" s="4"/>
      <c r="CB10" s="33">
        <f>COUNTIF(C10:BV10,-5)</f>
        <v>0</v>
      </c>
      <c r="CC10" s="8">
        <f>COUNTIF(C10:BV10,-3)</f>
        <v>0</v>
      </c>
      <c r="CD10" s="8">
        <f>COUNTIF(C10:BV10,-1)</f>
        <v>0</v>
      </c>
      <c r="CE10" s="8">
        <f>COUNTIF(C10:BV10,1)</f>
        <v>0</v>
      </c>
      <c r="CF10" s="8">
        <f>COUNTIF(C10:BV10,3)</f>
        <v>0</v>
      </c>
      <c r="CG10" s="31">
        <f>COUNTIF(C10:BV10,5)</f>
        <v>0</v>
      </c>
      <c r="CH10" s="26"/>
      <c r="CI10" s="28" t="e">
        <f>CB10/BY10*100</f>
        <v>#DIV/0!</v>
      </c>
      <c r="CJ10" s="20" t="e">
        <f>CC10/BY10*100</f>
        <v>#DIV/0!</v>
      </c>
      <c r="CK10" s="20" t="e">
        <f>CD10/BY10*100</f>
        <v>#DIV/0!</v>
      </c>
      <c r="CL10" s="20" t="e">
        <f>CE10/BY10*100</f>
        <v>#DIV/0!</v>
      </c>
      <c r="CM10" s="20" t="e">
        <f>CF10/BY10*100</f>
        <v>#DIV/0!</v>
      </c>
      <c r="CN10" s="20" t="e">
        <f>CG10/BY10*100</f>
        <v>#DIV/0!</v>
      </c>
      <c r="CP10" s="3"/>
      <c r="CQ10" s="10"/>
      <c r="CR10" s="8"/>
      <c r="CS10" s="9"/>
      <c r="CT10" s="8"/>
      <c r="CU10" s="9"/>
      <c r="CV10" s="8"/>
      <c r="CW10" s="9"/>
      <c r="CX10" s="8"/>
      <c r="CY10" s="9"/>
      <c r="CZ10" s="8"/>
      <c r="DA10" s="9"/>
      <c r="DB10" s="8"/>
      <c r="DC10" s="9"/>
      <c r="DD10" s="8"/>
      <c r="DE10" s="9"/>
      <c r="DF10" s="8"/>
      <c r="DG10" s="9"/>
      <c r="DH10" s="8"/>
      <c r="DI10" s="9"/>
      <c r="DJ10" s="8"/>
      <c r="DK10" s="9"/>
      <c r="DL10" s="37"/>
      <c r="DM10" s="9"/>
      <c r="DN10" s="37"/>
      <c r="DP10" s="3"/>
      <c r="DQ10" s="39"/>
      <c r="DR10" s="41"/>
      <c r="DS10" s="40"/>
      <c r="DT10" s="41"/>
      <c r="DU10" s="40"/>
      <c r="DV10" s="41"/>
      <c r="DW10" s="40"/>
      <c r="DX10" s="41"/>
      <c r="DY10" s="40"/>
      <c r="DZ10" s="41"/>
      <c r="EA10" s="40"/>
      <c r="EB10" s="41"/>
      <c r="EC10" s="40"/>
      <c r="ED10" s="41"/>
      <c r="EE10" s="40"/>
      <c r="EF10" s="41"/>
      <c r="EG10" s="40"/>
      <c r="EH10" s="41"/>
      <c r="EI10" s="40"/>
      <c r="EJ10" s="41"/>
      <c r="EK10" s="40"/>
      <c r="EL10" s="41"/>
      <c r="EM10" s="40"/>
    </row>
    <row r="11" spans="1:143" ht="13.5" thickBot="1">
      <c r="A11" s="68"/>
      <c r="B11" s="77" t="s">
        <v>0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47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55"/>
      <c r="BX11" s="85"/>
      <c r="BY11" s="86"/>
      <c r="BZ11" s="87"/>
      <c r="CA11" s="4"/>
      <c r="CB11" s="33"/>
      <c r="CC11" s="8"/>
      <c r="CD11" s="8"/>
      <c r="CE11" s="8"/>
      <c r="CF11" s="8"/>
      <c r="CG11" s="31"/>
      <c r="CH11" s="26"/>
      <c r="CI11" s="28"/>
      <c r="CJ11" s="20"/>
      <c r="CK11" s="20"/>
      <c r="CL11" s="20"/>
      <c r="CM11" s="20"/>
      <c r="CN11" s="20"/>
      <c r="CP11" s="2">
        <f>$A$11</f>
        <v>0</v>
      </c>
      <c r="CQ11" s="10">
        <f>COUNTIF(C11:BV11, "A")</f>
        <v>0</v>
      </c>
      <c r="CR11" s="8">
        <f>COUNTIF(C11:BV11, "B")</f>
        <v>0</v>
      </c>
      <c r="CS11" s="9">
        <f>COUNTIF(C11:BV11, "C")</f>
        <v>0</v>
      </c>
      <c r="CT11" s="8">
        <f>COUNTIF(C11:BV11, "D")</f>
        <v>0</v>
      </c>
      <c r="CU11" s="9">
        <f>COUNTIF(C11:BV11, "E")</f>
        <v>0</v>
      </c>
      <c r="CV11" s="8">
        <f>COUNTIF(C11:BV11, "F")</f>
        <v>0</v>
      </c>
      <c r="CW11" s="9">
        <f>COUNTIF(C11:BV11, "G")</f>
        <v>0</v>
      </c>
      <c r="CX11" s="8">
        <f>COUNTIF(C11:BV11, "I")</f>
        <v>0</v>
      </c>
      <c r="CY11" s="9">
        <f>COUNTIF(C11:BV11, "J")</f>
        <v>0</v>
      </c>
      <c r="CZ11" s="8">
        <f>COUNTIF(C11:BV11, "K")</f>
        <v>0</v>
      </c>
      <c r="DA11" s="9">
        <f>COUNTIF(C11:BV11, "L")</f>
        <v>0</v>
      </c>
      <c r="DB11" s="8">
        <f>COUNTIF(C11:BV11, "N")</f>
        <v>0</v>
      </c>
      <c r="DC11" s="9">
        <f>COUNTIF(C11:BV11, "O")</f>
        <v>0</v>
      </c>
      <c r="DD11" s="8">
        <f>COUNTIF(C11:BV11, "P")</f>
        <v>0</v>
      </c>
      <c r="DE11" s="9">
        <f>COUNTIF(C11:BV11, "R")</f>
        <v>0</v>
      </c>
      <c r="DF11" s="8">
        <f>COUNTIF(C11:BV11, "S")</f>
        <v>0</v>
      </c>
      <c r="DG11" s="9">
        <f>COUNTIF(C11:BV11, "T")</f>
        <v>0</v>
      </c>
      <c r="DH11" s="8">
        <f>COUNTIF(C11:BV11, "U")</f>
        <v>0</v>
      </c>
      <c r="DI11" s="9">
        <f>COUNTIF(C11:BV11, "V")</f>
        <v>0</v>
      </c>
      <c r="DJ11" s="8">
        <f>COUNTIF(C11:BV11, "W")</f>
        <v>0</v>
      </c>
      <c r="DK11" s="9">
        <f>COUNTIF(C11:BV11, "X")</f>
        <v>0</v>
      </c>
      <c r="DL11" s="37">
        <f>COUNTIF(C11:BV11, "Y")</f>
        <v>0</v>
      </c>
      <c r="DM11" s="9">
        <f>COUNTIF(C11:BV11, "Z")</f>
        <v>0</v>
      </c>
      <c r="DN11" s="37">
        <f>SUM(CQ11:DM11)</f>
        <v>0</v>
      </c>
      <c r="DP11" s="2">
        <f>$A$11</f>
        <v>0</v>
      </c>
      <c r="DQ11" s="39" t="e">
        <f t="shared" ref="DQ11:EM11" si="5">CQ11/SUM($CQ$11:$DM$11)*100</f>
        <v>#DIV/0!</v>
      </c>
      <c r="DR11" s="129" t="e">
        <f t="shared" si="5"/>
        <v>#DIV/0!</v>
      </c>
      <c r="DS11" s="39" t="e">
        <f t="shared" si="5"/>
        <v>#DIV/0!</v>
      </c>
      <c r="DT11" s="129" t="e">
        <f t="shared" si="5"/>
        <v>#DIV/0!</v>
      </c>
      <c r="DU11" s="39" t="e">
        <f t="shared" si="5"/>
        <v>#DIV/0!</v>
      </c>
      <c r="DV11" s="129" t="e">
        <f t="shared" si="5"/>
        <v>#DIV/0!</v>
      </c>
      <c r="DW11" s="39" t="e">
        <f t="shared" si="5"/>
        <v>#DIV/0!</v>
      </c>
      <c r="DX11" s="129" t="e">
        <f t="shared" si="5"/>
        <v>#DIV/0!</v>
      </c>
      <c r="DY11" s="39" t="e">
        <f t="shared" si="5"/>
        <v>#DIV/0!</v>
      </c>
      <c r="DZ11" s="129" t="e">
        <f t="shared" si="5"/>
        <v>#DIV/0!</v>
      </c>
      <c r="EA11" s="39" t="e">
        <f t="shared" si="5"/>
        <v>#DIV/0!</v>
      </c>
      <c r="EB11" s="129" t="e">
        <f t="shared" si="5"/>
        <v>#DIV/0!</v>
      </c>
      <c r="EC11" s="39" t="e">
        <f t="shared" si="5"/>
        <v>#DIV/0!</v>
      </c>
      <c r="ED11" s="129" t="e">
        <f t="shared" si="5"/>
        <v>#DIV/0!</v>
      </c>
      <c r="EE11" s="39" t="e">
        <f t="shared" si="5"/>
        <v>#DIV/0!</v>
      </c>
      <c r="EF11" s="129" t="e">
        <f t="shared" si="5"/>
        <v>#DIV/0!</v>
      </c>
      <c r="EG11" s="39" t="e">
        <f t="shared" si="5"/>
        <v>#DIV/0!</v>
      </c>
      <c r="EH11" s="129" t="e">
        <f t="shared" si="5"/>
        <v>#DIV/0!</v>
      </c>
      <c r="EI11" s="39" t="e">
        <f t="shared" si="5"/>
        <v>#DIV/0!</v>
      </c>
      <c r="EJ11" s="129" t="e">
        <f t="shared" si="5"/>
        <v>#DIV/0!</v>
      </c>
      <c r="EK11" s="39" t="e">
        <f t="shared" si="5"/>
        <v>#DIV/0!</v>
      </c>
      <c r="EL11" s="129" t="e">
        <f t="shared" si="5"/>
        <v>#DIV/0!</v>
      </c>
      <c r="EM11" s="39" t="e">
        <f t="shared" si="5"/>
        <v>#DIV/0!</v>
      </c>
    </row>
    <row r="12" spans="1:143" ht="13.5" thickBot="1">
      <c r="A12" s="44" t="s">
        <v>46</v>
      </c>
      <c r="B12" s="78" t="s">
        <v>33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48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55"/>
      <c r="BX12" s="82">
        <f>SUM(C12:BV12)</f>
        <v>0</v>
      </c>
      <c r="BY12" s="83">
        <f>COUNT(C12:BV12)</f>
        <v>0</v>
      </c>
      <c r="BZ12" s="84" t="e">
        <f>BX12/BY12</f>
        <v>#DIV/0!</v>
      </c>
      <c r="CA12" s="4"/>
      <c r="CB12" s="33">
        <f>COUNTIF(C12:BV12,-5)</f>
        <v>0</v>
      </c>
      <c r="CC12" s="8">
        <f>COUNTIF(C12:BV12,-3)</f>
        <v>0</v>
      </c>
      <c r="CD12" s="8">
        <f>COUNTIF(C12:BV12,-1)</f>
        <v>0</v>
      </c>
      <c r="CE12" s="8">
        <f>COUNTIF(C12:BV12,1)</f>
        <v>0</v>
      </c>
      <c r="CF12" s="8">
        <f>COUNTIF(C12:BV12,3)</f>
        <v>0</v>
      </c>
      <c r="CG12" s="31">
        <f>COUNTIF(C12:BV12,5)</f>
        <v>0</v>
      </c>
      <c r="CH12" s="26"/>
      <c r="CI12" s="28" t="e">
        <f>CB12/BY12*100</f>
        <v>#DIV/0!</v>
      </c>
      <c r="CJ12" s="20" t="e">
        <f>CC12/BY12*100</f>
        <v>#DIV/0!</v>
      </c>
      <c r="CK12" s="20" t="e">
        <f>CD12/BY12*100</f>
        <v>#DIV/0!</v>
      </c>
      <c r="CL12" s="20" t="e">
        <f>CE12/BY12*100</f>
        <v>#DIV/0!</v>
      </c>
      <c r="CM12" s="20" t="e">
        <f>CF12/BY12*100</f>
        <v>#DIV/0!</v>
      </c>
      <c r="CN12" s="20" t="e">
        <f>CG12/BY12*100</f>
        <v>#DIV/0!</v>
      </c>
      <c r="CP12" s="3"/>
      <c r="CQ12" s="10"/>
      <c r="CR12" s="8"/>
      <c r="CS12" s="9"/>
      <c r="CT12" s="8"/>
      <c r="CU12" s="9"/>
      <c r="CV12" s="8"/>
      <c r="CW12" s="9"/>
      <c r="CX12" s="8"/>
      <c r="CY12" s="9"/>
      <c r="CZ12" s="8"/>
      <c r="DA12" s="9"/>
      <c r="DB12" s="8"/>
      <c r="DC12" s="9"/>
      <c r="DD12" s="8"/>
      <c r="DE12" s="9"/>
      <c r="DF12" s="8"/>
      <c r="DG12" s="9"/>
      <c r="DH12" s="8"/>
      <c r="DI12" s="9"/>
      <c r="DJ12" s="8"/>
      <c r="DK12" s="9"/>
      <c r="DL12" s="37"/>
      <c r="DM12" s="9"/>
      <c r="DN12" s="37"/>
      <c r="DP12" s="3"/>
      <c r="DQ12" s="39"/>
      <c r="DR12" s="41"/>
      <c r="DS12" s="40"/>
      <c r="DT12" s="41"/>
      <c r="DU12" s="40"/>
      <c r="DV12" s="41"/>
      <c r="DW12" s="40"/>
      <c r="DX12" s="41"/>
      <c r="DY12" s="40"/>
      <c r="DZ12" s="41"/>
      <c r="EA12" s="40"/>
      <c r="EB12" s="41"/>
      <c r="EC12" s="40"/>
      <c r="ED12" s="41"/>
      <c r="EE12" s="40"/>
      <c r="EF12" s="41"/>
      <c r="EG12" s="40"/>
      <c r="EH12" s="41"/>
      <c r="EI12" s="40"/>
      <c r="EJ12" s="41"/>
      <c r="EK12" s="40"/>
      <c r="EL12" s="41"/>
      <c r="EM12" s="40"/>
    </row>
    <row r="13" spans="1:143" ht="13.5" thickBot="1">
      <c r="A13" s="69"/>
      <c r="B13" s="77" t="s">
        <v>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47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55"/>
      <c r="BX13" s="85"/>
      <c r="BY13" s="86"/>
      <c r="BZ13" s="87"/>
      <c r="CA13" s="4"/>
      <c r="CB13" s="33"/>
      <c r="CC13" s="8"/>
      <c r="CD13" s="8"/>
      <c r="CE13" s="8"/>
      <c r="CF13" s="8"/>
      <c r="CG13" s="31"/>
      <c r="CH13" s="26"/>
      <c r="CI13" s="28"/>
      <c r="CJ13" s="20"/>
      <c r="CK13" s="20"/>
      <c r="CL13" s="20"/>
      <c r="CM13" s="20"/>
      <c r="CN13" s="20"/>
      <c r="CP13" s="2">
        <f>$A$13</f>
        <v>0</v>
      </c>
      <c r="CQ13" s="10">
        <f>COUNTIF(C13:BV13, "A")</f>
        <v>0</v>
      </c>
      <c r="CR13" s="8">
        <f>COUNTIF(C13:BV13, "B")</f>
        <v>0</v>
      </c>
      <c r="CS13" s="9">
        <f>COUNTIF(C13:BV13, "C")</f>
        <v>0</v>
      </c>
      <c r="CT13" s="8">
        <f>COUNTIF(C13:BV13, "D")</f>
        <v>0</v>
      </c>
      <c r="CU13" s="9">
        <f>COUNTIF(C13:BV13, "E")</f>
        <v>0</v>
      </c>
      <c r="CV13" s="8">
        <f>COUNTIF(C13:BV13, "F")</f>
        <v>0</v>
      </c>
      <c r="CW13" s="9">
        <f>COUNTIF(C13:BV13, "G")</f>
        <v>0</v>
      </c>
      <c r="CX13" s="8">
        <f>COUNTIF(C13:BV13, "I")</f>
        <v>0</v>
      </c>
      <c r="CY13" s="9">
        <f>COUNTIF(C13:BV13, "J")</f>
        <v>0</v>
      </c>
      <c r="CZ13" s="8">
        <f>COUNTIF(C13:BV13, "K")</f>
        <v>0</v>
      </c>
      <c r="DA13" s="9">
        <f>COUNTIF(C13:BV13, "L")</f>
        <v>0</v>
      </c>
      <c r="DB13" s="8">
        <f>COUNTIF(C13:BV13, "N")</f>
        <v>0</v>
      </c>
      <c r="DC13" s="9">
        <f>COUNTIF(C13:BV13, "O")</f>
        <v>0</v>
      </c>
      <c r="DD13" s="8">
        <f>COUNTIF(C13:BV13, "P")</f>
        <v>0</v>
      </c>
      <c r="DE13" s="9">
        <f>COUNTIF(C13:BV13, "R")</f>
        <v>0</v>
      </c>
      <c r="DF13" s="8">
        <f>COUNTIF(C13:BV13, "S")</f>
        <v>0</v>
      </c>
      <c r="DG13" s="9">
        <f>COUNTIF(C13:BV13, "T")</f>
        <v>0</v>
      </c>
      <c r="DH13" s="8">
        <f>COUNTIF(C13:BV13, "U")</f>
        <v>0</v>
      </c>
      <c r="DI13" s="9">
        <f>COUNTIF(C13:BV13, "V")</f>
        <v>0</v>
      </c>
      <c r="DJ13" s="8">
        <f>COUNTIF(C13:BV13, "W")</f>
        <v>0</v>
      </c>
      <c r="DK13" s="9">
        <f>COUNTIF(C13:BV13, "X")</f>
        <v>0</v>
      </c>
      <c r="DL13" s="37">
        <f>COUNTIF(C13:BV13, "Y")</f>
        <v>0</v>
      </c>
      <c r="DM13" s="9">
        <f>COUNTIF(C13:BV13, "Z")</f>
        <v>0</v>
      </c>
      <c r="DN13" s="37">
        <f>SUM(CQ13:DM13)</f>
        <v>0</v>
      </c>
      <c r="DP13" s="2">
        <f>$A$13</f>
        <v>0</v>
      </c>
      <c r="DQ13" s="39" t="e">
        <f t="shared" ref="DQ13:EM13" si="6">CQ13/SUM($CQ$13:$DM$13)*100</f>
        <v>#DIV/0!</v>
      </c>
      <c r="DR13" s="129" t="e">
        <f t="shared" si="6"/>
        <v>#DIV/0!</v>
      </c>
      <c r="DS13" s="39" t="e">
        <f t="shared" si="6"/>
        <v>#DIV/0!</v>
      </c>
      <c r="DT13" s="129" t="e">
        <f t="shared" si="6"/>
        <v>#DIV/0!</v>
      </c>
      <c r="DU13" s="39" t="e">
        <f t="shared" si="6"/>
        <v>#DIV/0!</v>
      </c>
      <c r="DV13" s="129" t="e">
        <f t="shared" si="6"/>
        <v>#DIV/0!</v>
      </c>
      <c r="DW13" s="39" t="e">
        <f t="shared" si="6"/>
        <v>#DIV/0!</v>
      </c>
      <c r="DX13" s="129" t="e">
        <f t="shared" si="6"/>
        <v>#DIV/0!</v>
      </c>
      <c r="DY13" s="39" t="e">
        <f t="shared" si="6"/>
        <v>#DIV/0!</v>
      </c>
      <c r="DZ13" s="129" t="e">
        <f t="shared" si="6"/>
        <v>#DIV/0!</v>
      </c>
      <c r="EA13" s="39" t="e">
        <f t="shared" si="6"/>
        <v>#DIV/0!</v>
      </c>
      <c r="EB13" s="129" t="e">
        <f t="shared" si="6"/>
        <v>#DIV/0!</v>
      </c>
      <c r="EC13" s="39" t="e">
        <f t="shared" si="6"/>
        <v>#DIV/0!</v>
      </c>
      <c r="ED13" s="129" t="e">
        <f t="shared" si="6"/>
        <v>#DIV/0!</v>
      </c>
      <c r="EE13" s="39" t="e">
        <f t="shared" si="6"/>
        <v>#DIV/0!</v>
      </c>
      <c r="EF13" s="129" t="e">
        <f t="shared" si="6"/>
        <v>#DIV/0!</v>
      </c>
      <c r="EG13" s="39" t="e">
        <f t="shared" si="6"/>
        <v>#DIV/0!</v>
      </c>
      <c r="EH13" s="129" t="e">
        <f t="shared" si="6"/>
        <v>#DIV/0!</v>
      </c>
      <c r="EI13" s="39" t="e">
        <f t="shared" si="6"/>
        <v>#DIV/0!</v>
      </c>
      <c r="EJ13" s="129" t="e">
        <f t="shared" si="6"/>
        <v>#DIV/0!</v>
      </c>
      <c r="EK13" s="39" t="e">
        <f t="shared" si="6"/>
        <v>#DIV/0!</v>
      </c>
      <c r="EL13" s="129" t="e">
        <f t="shared" si="6"/>
        <v>#DIV/0!</v>
      </c>
      <c r="EM13" s="39" t="e">
        <f t="shared" si="6"/>
        <v>#DIV/0!</v>
      </c>
    </row>
    <row r="14" spans="1:143" ht="13.5" thickBot="1">
      <c r="A14" s="44" t="s">
        <v>47</v>
      </c>
      <c r="B14" s="78" t="s">
        <v>33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48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55"/>
      <c r="BX14" s="82">
        <f>SUM(C14:BV14)</f>
        <v>0</v>
      </c>
      <c r="BY14" s="83">
        <f>COUNT(C14:BV14)</f>
        <v>0</v>
      </c>
      <c r="BZ14" s="84" t="e">
        <f>BX14/BY14</f>
        <v>#DIV/0!</v>
      </c>
      <c r="CA14" s="4"/>
      <c r="CB14" s="33">
        <f>COUNTIF(C14:BV14,-5)</f>
        <v>0</v>
      </c>
      <c r="CC14" s="8">
        <f>COUNTIF(C14:BV14,-3)</f>
        <v>0</v>
      </c>
      <c r="CD14" s="8">
        <f>COUNTIF(C14:BV14,-1)</f>
        <v>0</v>
      </c>
      <c r="CE14" s="8">
        <f>COUNTIF(C14:BV14,1)</f>
        <v>0</v>
      </c>
      <c r="CF14" s="8">
        <f>COUNTIF(C14:BV14,3)</f>
        <v>0</v>
      </c>
      <c r="CG14" s="31">
        <f>COUNTIF(C14:BV14,5)</f>
        <v>0</v>
      </c>
      <c r="CH14" s="26"/>
      <c r="CI14" s="28" t="e">
        <f>CB14/BY14*100</f>
        <v>#DIV/0!</v>
      </c>
      <c r="CJ14" s="20" t="e">
        <f>CC14/BY14*100</f>
        <v>#DIV/0!</v>
      </c>
      <c r="CK14" s="20" t="e">
        <f>CD14/BY14*100</f>
        <v>#DIV/0!</v>
      </c>
      <c r="CL14" s="20" t="e">
        <f>CE14/BY14*100</f>
        <v>#DIV/0!</v>
      </c>
      <c r="CM14" s="20" t="e">
        <f>CF14/BY14*100</f>
        <v>#DIV/0!</v>
      </c>
      <c r="CN14" s="20" t="e">
        <f>CG14/BY14*100</f>
        <v>#DIV/0!</v>
      </c>
      <c r="CP14" s="3"/>
      <c r="CQ14" s="10"/>
      <c r="CR14" s="8"/>
      <c r="CS14" s="9"/>
      <c r="CT14" s="8"/>
      <c r="CU14" s="9"/>
      <c r="CV14" s="8"/>
      <c r="CW14" s="9"/>
      <c r="CX14" s="8"/>
      <c r="CY14" s="9"/>
      <c r="CZ14" s="8"/>
      <c r="DA14" s="9"/>
      <c r="DB14" s="8"/>
      <c r="DC14" s="9"/>
      <c r="DD14" s="8"/>
      <c r="DE14" s="9"/>
      <c r="DF14" s="8"/>
      <c r="DG14" s="9"/>
      <c r="DH14" s="8"/>
      <c r="DI14" s="9"/>
      <c r="DJ14" s="8"/>
      <c r="DK14" s="9"/>
      <c r="DL14" s="37"/>
      <c r="DM14" s="9"/>
      <c r="DN14" s="37"/>
      <c r="DP14" s="3"/>
      <c r="DQ14" s="39"/>
      <c r="DR14" s="41"/>
      <c r="DS14" s="40"/>
      <c r="DT14" s="41"/>
      <c r="DU14" s="40"/>
      <c r="DV14" s="41"/>
      <c r="DW14" s="40"/>
      <c r="DX14" s="41"/>
      <c r="DY14" s="40"/>
      <c r="DZ14" s="41"/>
      <c r="EA14" s="40"/>
      <c r="EB14" s="41"/>
      <c r="EC14" s="40"/>
      <c r="ED14" s="41"/>
      <c r="EE14" s="40"/>
      <c r="EF14" s="41"/>
      <c r="EG14" s="40"/>
      <c r="EH14" s="41"/>
      <c r="EI14" s="40"/>
      <c r="EJ14" s="41"/>
      <c r="EK14" s="40"/>
      <c r="EL14" s="41"/>
      <c r="EM14" s="40"/>
    </row>
    <row r="15" spans="1:143" ht="13.5" thickBot="1">
      <c r="A15" s="70"/>
      <c r="B15" s="77" t="s">
        <v>0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47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55"/>
      <c r="BX15" s="85"/>
      <c r="BY15" s="86"/>
      <c r="BZ15" s="87"/>
      <c r="CA15" s="4"/>
      <c r="CB15" s="33"/>
      <c r="CC15" s="8"/>
      <c r="CD15" s="8"/>
      <c r="CE15" s="8"/>
      <c r="CF15" s="8"/>
      <c r="CG15" s="31"/>
      <c r="CH15" s="26"/>
      <c r="CI15" s="28"/>
      <c r="CJ15" s="20"/>
      <c r="CK15" s="20"/>
      <c r="CL15" s="20"/>
      <c r="CM15" s="20"/>
      <c r="CN15" s="20"/>
      <c r="CP15" s="2">
        <f>$A$15</f>
        <v>0</v>
      </c>
      <c r="CQ15" s="10">
        <f>COUNTIF(C15:BV15, "A")</f>
        <v>0</v>
      </c>
      <c r="CR15" s="8">
        <f>COUNTIF(C15:BV15, "B")</f>
        <v>0</v>
      </c>
      <c r="CS15" s="9">
        <f>COUNTIF(C15:BV15, "C")</f>
        <v>0</v>
      </c>
      <c r="CT15" s="8">
        <f>COUNTIF(C15:BV15, "D")</f>
        <v>0</v>
      </c>
      <c r="CU15" s="9">
        <f>COUNTIF(C15:BV15, "E")</f>
        <v>0</v>
      </c>
      <c r="CV15" s="8">
        <f>COUNTIF(C15:BV15, "F")</f>
        <v>0</v>
      </c>
      <c r="CW15" s="9">
        <f>COUNTIF(C15:BV15, "G")</f>
        <v>0</v>
      </c>
      <c r="CX15" s="8">
        <f>COUNTIF(C15:BV15, "I")</f>
        <v>0</v>
      </c>
      <c r="CY15" s="9">
        <f>COUNTIF(C15:BV15, "J")</f>
        <v>0</v>
      </c>
      <c r="CZ15" s="8">
        <f>COUNTIF(C15:BV15, "K")</f>
        <v>0</v>
      </c>
      <c r="DA15" s="9">
        <f>COUNTIF(C15:BV15, "L")</f>
        <v>0</v>
      </c>
      <c r="DB15" s="8">
        <f>COUNTIF(C15:BV15, "N")</f>
        <v>0</v>
      </c>
      <c r="DC15" s="9">
        <f>COUNTIF(C15:BV15, "O")</f>
        <v>0</v>
      </c>
      <c r="DD15" s="8">
        <f>COUNTIF(C15:BV15, "P")</f>
        <v>0</v>
      </c>
      <c r="DE15" s="9">
        <f>COUNTIF(C15:BV15, "R")</f>
        <v>0</v>
      </c>
      <c r="DF15" s="8">
        <f>COUNTIF(C15:BV15, "S")</f>
        <v>0</v>
      </c>
      <c r="DG15" s="9">
        <f>COUNTIF(C15:BV15, "T")</f>
        <v>0</v>
      </c>
      <c r="DH15" s="8">
        <f>COUNTIF(C15:BV15, "U")</f>
        <v>0</v>
      </c>
      <c r="DI15" s="9">
        <f>COUNTIF(C15:BV15, "V")</f>
        <v>0</v>
      </c>
      <c r="DJ15" s="8">
        <f>COUNTIF(C15:BV15, "W")</f>
        <v>0</v>
      </c>
      <c r="DK15" s="9">
        <f>COUNTIF(C15:BV15, "X")</f>
        <v>0</v>
      </c>
      <c r="DL15" s="37">
        <f>COUNTIF(C15:BV15, "Y")</f>
        <v>0</v>
      </c>
      <c r="DM15" s="9">
        <f>COUNTIF(C15:BV15, "Z")</f>
        <v>0</v>
      </c>
      <c r="DN15" s="37">
        <f>SUM(CQ15:DM15)</f>
        <v>0</v>
      </c>
      <c r="DP15" s="2">
        <f>$A$15</f>
        <v>0</v>
      </c>
      <c r="DQ15" s="39" t="e">
        <f t="shared" ref="DQ15:EM15" si="7">CQ15/SUM($CQ$15:$DM$15)*100</f>
        <v>#DIV/0!</v>
      </c>
      <c r="DR15" s="129" t="e">
        <f t="shared" si="7"/>
        <v>#DIV/0!</v>
      </c>
      <c r="DS15" s="39" t="e">
        <f t="shared" si="7"/>
        <v>#DIV/0!</v>
      </c>
      <c r="DT15" s="129" t="e">
        <f t="shared" si="7"/>
        <v>#DIV/0!</v>
      </c>
      <c r="DU15" s="39" t="e">
        <f t="shared" si="7"/>
        <v>#DIV/0!</v>
      </c>
      <c r="DV15" s="129" t="e">
        <f t="shared" si="7"/>
        <v>#DIV/0!</v>
      </c>
      <c r="DW15" s="39" t="e">
        <f t="shared" si="7"/>
        <v>#DIV/0!</v>
      </c>
      <c r="DX15" s="129" t="e">
        <f t="shared" si="7"/>
        <v>#DIV/0!</v>
      </c>
      <c r="DY15" s="39" t="e">
        <f t="shared" si="7"/>
        <v>#DIV/0!</v>
      </c>
      <c r="DZ15" s="129" t="e">
        <f t="shared" si="7"/>
        <v>#DIV/0!</v>
      </c>
      <c r="EA15" s="39" t="e">
        <f t="shared" si="7"/>
        <v>#DIV/0!</v>
      </c>
      <c r="EB15" s="129" t="e">
        <f t="shared" si="7"/>
        <v>#DIV/0!</v>
      </c>
      <c r="EC15" s="39" t="e">
        <f t="shared" si="7"/>
        <v>#DIV/0!</v>
      </c>
      <c r="ED15" s="129" t="e">
        <f t="shared" si="7"/>
        <v>#DIV/0!</v>
      </c>
      <c r="EE15" s="39" t="e">
        <f t="shared" si="7"/>
        <v>#DIV/0!</v>
      </c>
      <c r="EF15" s="129" t="e">
        <f t="shared" si="7"/>
        <v>#DIV/0!</v>
      </c>
      <c r="EG15" s="39" t="e">
        <f t="shared" si="7"/>
        <v>#DIV/0!</v>
      </c>
      <c r="EH15" s="129" t="e">
        <f t="shared" si="7"/>
        <v>#DIV/0!</v>
      </c>
      <c r="EI15" s="39" t="e">
        <f t="shared" si="7"/>
        <v>#DIV/0!</v>
      </c>
      <c r="EJ15" s="129" t="e">
        <f t="shared" si="7"/>
        <v>#DIV/0!</v>
      </c>
      <c r="EK15" s="39" t="e">
        <f t="shared" si="7"/>
        <v>#DIV/0!</v>
      </c>
      <c r="EL15" s="129" t="e">
        <f t="shared" si="7"/>
        <v>#DIV/0!</v>
      </c>
      <c r="EM15" s="39" t="e">
        <f t="shared" si="7"/>
        <v>#DIV/0!</v>
      </c>
    </row>
    <row r="16" spans="1:143" ht="13.5" thickBot="1">
      <c r="A16" s="44" t="s">
        <v>48</v>
      </c>
      <c r="B16" s="78" t="s">
        <v>33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48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55"/>
      <c r="BX16" s="82">
        <f>SUM(C16:BV16)</f>
        <v>0</v>
      </c>
      <c r="BY16" s="83">
        <f>COUNT(C16:BV16)</f>
        <v>0</v>
      </c>
      <c r="BZ16" s="84" t="e">
        <f>BX16/BY16</f>
        <v>#DIV/0!</v>
      </c>
      <c r="CA16" s="4"/>
      <c r="CB16" s="33">
        <f>COUNTIF(C16:BV16,-5)</f>
        <v>0</v>
      </c>
      <c r="CC16" s="8">
        <f>COUNTIF(C16:BV16,-3)</f>
        <v>0</v>
      </c>
      <c r="CD16" s="8">
        <f>COUNTIF(C16:BV16,-1)</f>
        <v>0</v>
      </c>
      <c r="CE16" s="8">
        <f>COUNTIF(C16:BV16,1)</f>
        <v>0</v>
      </c>
      <c r="CF16" s="8">
        <f>COUNTIF(C16:BV16,3)</f>
        <v>0</v>
      </c>
      <c r="CG16" s="31">
        <f>COUNTIF(C16:BV16,5)</f>
        <v>0</v>
      </c>
      <c r="CH16" s="26"/>
      <c r="CI16" s="28" t="e">
        <f>CB16/BY16*100</f>
        <v>#DIV/0!</v>
      </c>
      <c r="CJ16" s="20" t="e">
        <f>CC16/BY16*100</f>
        <v>#DIV/0!</v>
      </c>
      <c r="CK16" s="20" t="e">
        <f>CD16/BY16*100</f>
        <v>#DIV/0!</v>
      </c>
      <c r="CL16" s="20" t="e">
        <f>CE16/BY16*100</f>
        <v>#DIV/0!</v>
      </c>
      <c r="CM16" s="20" t="e">
        <f>CF16/BY16*100</f>
        <v>#DIV/0!</v>
      </c>
      <c r="CN16" s="20" t="e">
        <f>CG16/BY16*100</f>
        <v>#DIV/0!</v>
      </c>
      <c r="CP16" s="3"/>
      <c r="CQ16" s="10"/>
      <c r="CR16" s="8"/>
      <c r="CS16" s="9"/>
      <c r="CT16" s="8"/>
      <c r="CU16" s="9"/>
      <c r="CV16" s="8"/>
      <c r="CW16" s="9"/>
      <c r="CX16" s="8"/>
      <c r="CY16" s="9"/>
      <c r="CZ16" s="8"/>
      <c r="DA16" s="9"/>
      <c r="DB16" s="8"/>
      <c r="DC16" s="9"/>
      <c r="DD16" s="8"/>
      <c r="DE16" s="9"/>
      <c r="DF16" s="8"/>
      <c r="DG16" s="9"/>
      <c r="DH16" s="8"/>
      <c r="DI16" s="9"/>
      <c r="DJ16" s="8"/>
      <c r="DK16" s="9"/>
      <c r="DL16" s="37"/>
      <c r="DM16" s="9"/>
      <c r="DN16" s="37"/>
      <c r="DP16" s="3"/>
      <c r="DQ16" s="39"/>
      <c r="DR16" s="41"/>
      <c r="DS16" s="40"/>
      <c r="DT16" s="41"/>
      <c r="DU16" s="40"/>
      <c r="DV16" s="41"/>
      <c r="DW16" s="40"/>
      <c r="DX16" s="41"/>
      <c r="DY16" s="40"/>
      <c r="DZ16" s="41"/>
      <c r="EA16" s="40"/>
      <c r="EB16" s="41"/>
      <c r="EC16" s="40"/>
      <c r="ED16" s="41"/>
      <c r="EE16" s="40"/>
      <c r="EF16" s="41"/>
      <c r="EG16" s="40"/>
      <c r="EH16" s="41"/>
      <c r="EI16" s="40"/>
      <c r="EJ16" s="41"/>
      <c r="EK16" s="40"/>
      <c r="EL16" s="41"/>
      <c r="EM16" s="40"/>
    </row>
    <row r="17" spans="1:143" ht="13.5" thickBot="1">
      <c r="A17" s="71"/>
      <c r="B17" s="77" t="s">
        <v>0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47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55"/>
      <c r="BX17" s="85"/>
      <c r="BY17" s="86"/>
      <c r="BZ17" s="87"/>
      <c r="CA17" s="4"/>
      <c r="CB17" s="33"/>
      <c r="CC17" s="8"/>
      <c r="CD17" s="8"/>
      <c r="CE17" s="8"/>
      <c r="CF17" s="8"/>
      <c r="CG17" s="31"/>
      <c r="CH17" s="26"/>
      <c r="CI17" s="28"/>
      <c r="CJ17" s="20"/>
      <c r="CK17" s="20"/>
      <c r="CL17" s="20"/>
      <c r="CM17" s="20"/>
      <c r="CN17" s="20"/>
      <c r="CP17" s="2">
        <f>$A$17</f>
        <v>0</v>
      </c>
      <c r="CQ17" s="10">
        <f>COUNTIF(C17:BV17, "A")</f>
        <v>0</v>
      </c>
      <c r="CR17" s="8">
        <f>COUNTIF(C17:BV17, "B")</f>
        <v>0</v>
      </c>
      <c r="CS17" s="9">
        <f>COUNTIF(C17:BV17, "C")</f>
        <v>0</v>
      </c>
      <c r="CT17" s="8">
        <f>COUNTIF(C17:BV17, "D")</f>
        <v>0</v>
      </c>
      <c r="CU17" s="9">
        <f>COUNTIF(C17:BV17, "E")</f>
        <v>0</v>
      </c>
      <c r="CV17" s="8">
        <f>COUNTIF(C17:BV17, "F")</f>
        <v>0</v>
      </c>
      <c r="CW17" s="9">
        <f>COUNTIF(C17:BV17, "G")</f>
        <v>0</v>
      </c>
      <c r="CX17" s="8">
        <f>COUNTIF(C17:BV17, "I")</f>
        <v>0</v>
      </c>
      <c r="CY17" s="9">
        <f>COUNTIF(C17:BV17, "J")</f>
        <v>0</v>
      </c>
      <c r="CZ17" s="8">
        <f>COUNTIF(C17:BV17, "K")</f>
        <v>0</v>
      </c>
      <c r="DA17" s="9">
        <f>COUNTIF(C17:BV17, "L")</f>
        <v>0</v>
      </c>
      <c r="DB17" s="8">
        <f>COUNTIF(C17:BV17, "N")</f>
        <v>0</v>
      </c>
      <c r="DC17" s="9">
        <f>COUNTIF(C17:BV17, "O")</f>
        <v>0</v>
      </c>
      <c r="DD17" s="8">
        <f>COUNTIF(C17:BV17, "P")</f>
        <v>0</v>
      </c>
      <c r="DE17" s="9">
        <f>COUNTIF(C17:BV17, "R")</f>
        <v>0</v>
      </c>
      <c r="DF17" s="8">
        <f>COUNTIF(C17:BV17, "S")</f>
        <v>0</v>
      </c>
      <c r="DG17" s="9">
        <f>COUNTIF(C17:BV17, "T")</f>
        <v>0</v>
      </c>
      <c r="DH17" s="8">
        <f>COUNTIF(C17:BV17, "U")</f>
        <v>0</v>
      </c>
      <c r="DI17" s="9">
        <f>COUNTIF(C17:BV17, "V")</f>
        <v>0</v>
      </c>
      <c r="DJ17" s="8">
        <f>COUNTIF(C17:BV17, "W")</f>
        <v>0</v>
      </c>
      <c r="DK17" s="9">
        <f>COUNTIF(C17:BV17, "X")</f>
        <v>0</v>
      </c>
      <c r="DL17" s="37">
        <f>COUNTIF(C17:BV17, "Y")</f>
        <v>0</v>
      </c>
      <c r="DM17" s="9">
        <f>COUNTIF(C17:BV17, "Z")</f>
        <v>0</v>
      </c>
      <c r="DN17" s="37">
        <f>SUM(CQ17:DM17)</f>
        <v>0</v>
      </c>
      <c r="DP17" s="2">
        <f>$A$17</f>
        <v>0</v>
      </c>
      <c r="DQ17" s="39" t="e">
        <f t="shared" ref="DQ17:EM17" si="8">CQ17/SUM($CQ$17:$DM$17)*100</f>
        <v>#DIV/0!</v>
      </c>
      <c r="DR17" s="129" t="e">
        <f t="shared" si="8"/>
        <v>#DIV/0!</v>
      </c>
      <c r="DS17" s="39" t="e">
        <f t="shared" si="8"/>
        <v>#DIV/0!</v>
      </c>
      <c r="DT17" s="129" t="e">
        <f t="shared" si="8"/>
        <v>#DIV/0!</v>
      </c>
      <c r="DU17" s="39" t="e">
        <f t="shared" si="8"/>
        <v>#DIV/0!</v>
      </c>
      <c r="DV17" s="129" t="e">
        <f t="shared" si="8"/>
        <v>#DIV/0!</v>
      </c>
      <c r="DW17" s="39" t="e">
        <f t="shared" si="8"/>
        <v>#DIV/0!</v>
      </c>
      <c r="DX17" s="129" t="e">
        <f t="shared" si="8"/>
        <v>#DIV/0!</v>
      </c>
      <c r="DY17" s="39" t="e">
        <f t="shared" si="8"/>
        <v>#DIV/0!</v>
      </c>
      <c r="DZ17" s="129" t="e">
        <f t="shared" si="8"/>
        <v>#DIV/0!</v>
      </c>
      <c r="EA17" s="39" t="e">
        <f t="shared" si="8"/>
        <v>#DIV/0!</v>
      </c>
      <c r="EB17" s="129" t="e">
        <f t="shared" si="8"/>
        <v>#DIV/0!</v>
      </c>
      <c r="EC17" s="39" t="e">
        <f t="shared" si="8"/>
        <v>#DIV/0!</v>
      </c>
      <c r="ED17" s="129" t="e">
        <f t="shared" si="8"/>
        <v>#DIV/0!</v>
      </c>
      <c r="EE17" s="39" t="e">
        <f t="shared" si="8"/>
        <v>#DIV/0!</v>
      </c>
      <c r="EF17" s="129" t="e">
        <f t="shared" si="8"/>
        <v>#DIV/0!</v>
      </c>
      <c r="EG17" s="39" t="e">
        <f t="shared" si="8"/>
        <v>#DIV/0!</v>
      </c>
      <c r="EH17" s="129" t="e">
        <f t="shared" si="8"/>
        <v>#DIV/0!</v>
      </c>
      <c r="EI17" s="39" t="e">
        <f t="shared" si="8"/>
        <v>#DIV/0!</v>
      </c>
      <c r="EJ17" s="129" t="e">
        <f t="shared" si="8"/>
        <v>#DIV/0!</v>
      </c>
      <c r="EK17" s="39" t="e">
        <f t="shared" si="8"/>
        <v>#DIV/0!</v>
      </c>
      <c r="EL17" s="129" t="e">
        <f t="shared" si="8"/>
        <v>#DIV/0!</v>
      </c>
      <c r="EM17" s="39" t="e">
        <f t="shared" si="8"/>
        <v>#DIV/0!</v>
      </c>
    </row>
    <row r="18" spans="1:143" ht="13.5" thickBot="1">
      <c r="A18" s="44" t="s">
        <v>49</v>
      </c>
      <c r="B18" s="78" t="s">
        <v>33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48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55"/>
      <c r="BX18" s="82">
        <f>SUM(C18:BV18)</f>
        <v>0</v>
      </c>
      <c r="BY18" s="83">
        <f>COUNT(C18:BV18)</f>
        <v>0</v>
      </c>
      <c r="BZ18" s="84" t="e">
        <f>BX18/BY18</f>
        <v>#DIV/0!</v>
      </c>
      <c r="CA18" s="4"/>
      <c r="CB18" s="33">
        <f>COUNTIF(C18:BV18,-5)</f>
        <v>0</v>
      </c>
      <c r="CC18" s="8">
        <f>COUNTIF(C18:BV18,-3)</f>
        <v>0</v>
      </c>
      <c r="CD18" s="8">
        <f>COUNTIF(C18:BV18,-1)</f>
        <v>0</v>
      </c>
      <c r="CE18" s="8">
        <f>COUNTIF(C18:BV18,1)</f>
        <v>0</v>
      </c>
      <c r="CF18" s="8">
        <f>COUNTIF(C18:BV18,3)</f>
        <v>0</v>
      </c>
      <c r="CG18" s="31">
        <f>COUNTIF(C18:BV18,5)</f>
        <v>0</v>
      </c>
      <c r="CH18" s="26"/>
      <c r="CI18" s="28" t="e">
        <f>CB18/BY18*100</f>
        <v>#DIV/0!</v>
      </c>
      <c r="CJ18" s="20" t="e">
        <f>CC18/BY18*100</f>
        <v>#DIV/0!</v>
      </c>
      <c r="CK18" s="20" t="e">
        <f>CD18/BY18*100</f>
        <v>#DIV/0!</v>
      </c>
      <c r="CL18" s="20" t="e">
        <f>CE18/BY18*100</f>
        <v>#DIV/0!</v>
      </c>
      <c r="CM18" s="20" t="e">
        <f>CF18/BY18*100</f>
        <v>#DIV/0!</v>
      </c>
      <c r="CN18" s="20" t="e">
        <f>CG18/BY18*100</f>
        <v>#DIV/0!</v>
      </c>
      <c r="CP18" s="3"/>
      <c r="CQ18" s="10"/>
      <c r="CR18" s="8"/>
      <c r="CS18" s="9"/>
      <c r="CT18" s="8"/>
      <c r="CU18" s="9"/>
      <c r="CV18" s="8"/>
      <c r="CW18" s="9"/>
      <c r="CX18" s="8"/>
      <c r="CY18" s="9"/>
      <c r="CZ18" s="8"/>
      <c r="DA18" s="9"/>
      <c r="DB18" s="8"/>
      <c r="DC18" s="9"/>
      <c r="DD18" s="8"/>
      <c r="DE18" s="9"/>
      <c r="DF18" s="8"/>
      <c r="DG18" s="9"/>
      <c r="DH18" s="8"/>
      <c r="DI18" s="9"/>
      <c r="DJ18" s="8"/>
      <c r="DK18" s="9"/>
      <c r="DL18" s="37"/>
      <c r="DM18" s="9"/>
      <c r="DN18" s="37"/>
      <c r="DP18" s="3"/>
      <c r="DQ18" s="39"/>
      <c r="DR18" s="41"/>
      <c r="DS18" s="40"/>
      <c r="DT18" s="41"/>
      <c r="DU18" s="40"/>
      <c r="DV18" s="41"/>
      <c r="DW18" s="40"/>
      <c r="DX18" s="41"/>
      <c r="DY18" s="40"/>
      <c r="DZ18" s="41"/>
      <c r="EA18" s="40"/>
      <c r="EB18" s="41"/>
      <c r="EC18" s="40"/>
      <c r="ED18" s="41"/>
      <c r="EE18" s="40"/>
      <c r="EF18" s="41"/>
      <c r="EG18" s="40"/>
      <c r="EH18" s="41"/>
      <c r="EI18" s="40"/>
      <c r="EJ18" s="41"/>
      <c r="EK18" s="40"/>
      <c r="EL18" s="41"/>
      <c r="EM18" s="40"/>
    </row>
    <row r="19" spans="1:143" ht="13.5" thickBot="1">
      <c r="A19" s="72"/>
      <c r="B19" s="77" t="s">
        <v>0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47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55"/>
      <c r="BX19" s="85"/>
      <c r="BY19" s="86"/>
      <c r="BZ19" s="87"/>
      <c r="CA19" s="4"/>
      <c r="CB19" s="33"/>
      <c r="CC19" s="8"/>
      <c r="CD19" s="8"/>
      <c r="CE19" s="8"/>
      <c r="CF19" s="8"/>
      <c r="CG19" s="31"/>
      <c r="CH19" s="26"/>
      <c r="CI19" s="28"/>
      <c r="CJ19" s="20"/>
      <c r="CK19" s="20"/>
      <c r="CL19" s="20"/>
      <c r="CM19" s="20"/>
      <c r="CN19" s="20"/>
      <c r="CP19" s="2">
        <f>$A$19</f>
        <v>0</v>
      </c>
      <c r="CQ19" s="10">
        <f>COUNTIF(C19:BV19, "A")</f>
        <v>0</v>
      </c>
      <c r="CR19" s="8">
        <f>COUNTIF(C19:BV19, "B")</f>
        <v>0</v>
      </c>
      <c r="CS19" s="9">
        <f>COUNTIF(C19:BV19, "C")</f>
        <v>0</v>
      </c>
      <c r="CT19" s="8">
        <f>COUNTIF(C19:BV19, "D")</f>
        <v>0</v>
      </c>
      <c r="CU19" s="9">
        <f>COUNTIF(C19:BV19, "E")</f>
        <v>0</v>
      </c>
      <c r="CV19" s="8">
        <f>COUNTIF(C19:BV19, "F")</f>
        <v>0</v>
      </c>
      <c r="CW19" s="9">
        <f>COUNTIF(C19:BV19, "G")</f>
        <v>0</v>
      </c>
      <c r="CX19" s="8">
        <f>COUNTIF(C19:BV19, "I")</f>
        <v>0</v>
      </c>
      <c r="CY19" s="9">
        <f>COUNTIF(C19:BV19, "J")</f>
        <v>0</v>
      </c>
      <c r="CZ19" s="8">
        <f>COUNTIF(C19:BV19, "K")</f>
        <v>0</v>
      </c>
      <c r="DA19" s="9">
        <f>COUNTIF(C19:BV19, "L")</f>
        <v>0</v>
      </c>
      <c r="DB19" s="8">
        <f>COUNTIF(C19:BV19, "N")</f>
        <v>0</v>
      </c>
      <c r="DC19" s="9">
        <f>COUNTIF(C19:BV19, "O")</f>
        <v>0</v>
      </c>
      <c r="DD19" s="8">
        <f>COUNTIF(C19:BV19, "P")</f>
        <v>0</v>
      </c>
      <c r="DE19" s="9">
        <f>COUNTIF(C19:BV19, "R")</f>
        <v>0</v>
      </c>
      <c r="DF19" s="8">
        <f>COUNTIF(C19:BV19, "S")</f>
        <v>0</v>
      </c>
      <c r="DG19" s="9">
        <f>COUNTIF(C19:BV19, "T")</f>
        <v>0</v>
      </c>
      <c r="DH19" s="8">
        <f>COUNTIF(C19:BV19, "U")</f>
        <v>0</v>
      </c>
      <c r="DI19" s="9">
        <f>COUNTIF(C19:BV19, "V")</f>
        <v>0</v>
      </c>
      <c r="DJ19" s="8">
        <f>COUNTIF(C19:BV19, "W")</f>
        <v>0</v>
      </c>
      <c r="DK19" s="9">
        <f>COUNTIF(C19:BV19, "X")</f>
        <v>0</v>
      </c>
      <c r="DL19" s="37">
        <f>COUNTIF(C19:BV19, "Y")</f>
        <v>0</v>
      </c>
      <c r="DM19" s="9">
        <f>COUNTIF(C19:BV19, "Z")</f>
        <v>0</v>
      </c>
      <c r="DN19" s="37">
        <f>SUM(CQ19:DM19)</f>
        <v>0</v>
      </c>
      <c r="DP19" s="2">
        <f>$A$19</f>
        <v>0</v>
      </c>
      <c r="DQ19" s="39" t="e">
        <f t="shared" ref="DQ19:EM19" si="9">CQ19/SUM($CQ$19:$DM$19)*100</f>
        <v>#DIV/0!</v>
      </c>
      <c r="DR19" s="129" t="e">
        <f t="shared" si="9"/>
        <v>#DIV/0!</v>
      </c>
      <c r="DS19" s="39" t="e">
        <f t="shared" si="9"/>
        <v>#DIV/0!</v>
      </c>
      <c r="DT19" s="129" t="e">
        <f t="shared" si="9"/>
        <v>#DIV/0!</v>
      </c>
      <c r="DU19" s="39" t="e">
        <f t="shared" si="9"/>
        <v>#DIV/0!</v>
      </c>
      <c r="DV19" s="129" t="e">
        <f t="shared" si="9"/>
        <v>#DIV/0!</v>
      </c>
      <c r="DW19" s="39" t="e">
        <f t="shared" si="9"/>
        <v>#DIV/0!</v>
      </c>
      <c r="DX19" s="129" t="e">
        <f t="shared" si="9"/>
        <v>#DIV/0!</v>
      </c>
      <c r="DY19" s="39" t="e">
        <f t="shared" si="9"/>
        <v>#DIV/0!</v>
      </c>
      <c r="DZ19" s="129" t="e">
        <f t="shared" si="9"/>
        <v>#DIV/0!</v>
      </c>
      <c r="EA19" s="39" t="e">
        <f t="shared" si="9"/>
        <v>#DIV/0!</v>
      </c>
      <c r="EB19" s="129" t="e">
        <f t="shared" si="9"/>
        <v>#DIV/0!</v>
      </c>
      <c r="EC19" s="39" t="e">
        <f t="shared" si="9"/>
        <v>#DIV/0!</v>
      </c>
      <c r="ED19" s="129" t="e">
        <f t="shared" si="9"/>
        <v>#DIV/0!</v>
      </c>
      <c r="EE19" s="39" t="e">
        <f t="shared" si="9"/>
        <v>#DIV/0!</v>
      </c>
      <c r="EF19" s="129" t="e">
        <f t="shared" si="9"/>
        <v>#DIV/0!</v>
      </c>
      <c r="EG19" s="39" t="e">
        <f t="shared" si="9"/>
        <v>#DIV/0!</v>
      </c>
      <c r="EH19" s="129" t="e">
        <f t="shared" si="9"/>
        <v>#DIV/0!</v>
      </c>
      <c r="EI19" s="39" t="e">
        <f t="shared" si="9"/>
        <v>#DIV/0!</v>
      </c>
      <c r="EJ19" s="129" t="e">
        <f t="shared" si="9"/>
        <v>#DIV/0!</v>
      </c>
      <c r="EK19" s="39" t="e">
        <f t="shared" si="9"/>
        <v>#DIV/0!</v>
      </c>
      <c r="EL19" s="129" t="e">
        <f t="shared" si="9"/>
        <v>#DIV/0!</v>
      </c>
      <c r="EM19" s="39" t="e">
        <f t="shared" si="9"/>
        <v>#DIV/0!</v>
      </c>
    </row>
    <row r="20" spans="1:143" ht="13.5" thickBot="1">
      <c r="A20" s="45" t="s">
        <v>50</v>
      </c>
      <c r="B20" s="78" t="s">
        <v>33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48"/>
      <c r="BU20" s="132"/>
      <c r="BV20" s="132"/>
      <c r="BW20" s="55"/>
      <c r="BX20" s="82">
        <f>SUM(C20:BV20)</f>
        <v>0</v>
      </c>
      <c r="BY20" s="83">
        <f>COUNT(C20:BV20)</f>
        <v>0</v>
      </c>
      <c r="BZ20" s="84" t="e">
        <f>BX20/BY20</f>
        <v>#DIV/0!</v>
      </c>
      <c r="CA20" s="4"/>
      <c r="CB20" s="34">
        <f>COUNTIF(C20:BV20,-5)</f>
        <v>0</v>
      </c>
      <c r="CC20" s="16">
        <f>COUNTIF(C20:BV20,-3)</f>
        <v>0</v>
      </c>
      <c r="CD20" s="16">
        <f>COUNTIF(C20:BV20,-1)</f>
        <v>0</v>
      </c>
      <c r="CE20" s="16">
        <f>COUNTIF(C20:BV20,1)</f>
        <v>0</v>
      </c>
      <c r="CF20" s="16">
        <f>COUNTIF(C20:BV20,3)</f>
        <v>0</v>
      </c>
      <c r="CG20" s="32">
        <f>COUNTIF(C20:BV20,5)</f>
        <v>0</v>
      </c>
      <c r="CH20" s="26"/>
      <c r="CI20" s="29" t="e">
        <f>CB20/BY20*100</f>
        <v>#DIV/0!</v>
      </c>
      <c r="CJ20" s="21" t="e">
        <f>CC20/BY20*100</f>
        <v>#DIV/0!</v>
      </c>
      <c r="CK20" s="21" t="e">
        <f>CD20/BY20*100</f>
        <v>#DIV/0!</v>
      </c>
      <c r="CL20" s="21" t="e">
        <f>CE20/BY20*100</f>
        <v>#DIV/0!</v>
      </c>
      <c r="CM20" s="21" t="e">
        <f>CF20/BY20*100</f>
        <v>#DIV/0!</v>
      </c>
      <c r="CN20" s="21" t="e">
        <f>CG20/BY20*100</f>
        <v>#DIV/0!</v>
      </c>
      <c r="CP20" s="3"/>
      <c r="CQ20" s="15"/>
      <c r="CR20" s="16"/>
      <c r="CS20" s="17"/>
      <c r="CT20" s="16"/>
      <c r="CU20" s="17"/>
      <c r="CV20" s="16"/>
      <c r="CW20" s="17"/>
      <c r="CX20" s="16"/>
      <c r="CY20" s="17"/>
      <c r="CZ20" s="16"/>
      <c r="DA20" s="17"/>
      <c r="DB20" s="16"/>
      <c r="DC20" s="17"/>
      <c r="DD20" s="16"/>
      <c r="DE20" s="17"/>
      <c r="DF20" s="16"/>
      <c r="DG20" s="17"/>
      <c r="DH20" s="16"/>
      <c r="DI20" s="17"/>
      <c r="DJ20" s="16"/>
      <c r="DK20" s="17"/>
      <c r="DL20" s="38"/>
      <c r="DM20" s="17"/>
      <c r="DN20" s="38"/>
      <c r="DP20" s="3"/>
      <c r="DQ20" s="39"/>
      <c r="DR20" s="43"/>
      <c r="DS20" s="42"/>
      <c r="DT20" s="43"/>
      <c r="DU20" s="42"/>
      <c r="DV20" s="43"/>
      <c r="DW20" s="42"/>
      <c r="DX20" s="43"/>
      <c r="DY20" s="42"/>
      <c r="DZ20" s="43"/>
      <c r="EA20" s="42"/>
      <c r="EB20" s="43"/>
      <c r="EC20" s="42"/>
      <c r="ED20" s="43"/>
      <c r="EE20" s="42"/>
      <c r="EF20" s="43"/>
      <c r="EG20" s="42"/>
      <c r="EH20" s="43"/>
      <c r="EI20" s="42"/>
      <c r="EJ20" s="43"/>
      <c r="EK20" s="42"/>
      <c r="EL20" s="43"/>
      <c r="EM20" s="42"/>
    </row>
    <row r="21" spans="1:143" ht="15.95" customHeight="1" thickBot="1">
      <c r="A21" s="2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Z21" s="26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U21" s="24"/>
      <c r="BV21" s="24" t="s">
        <v>56</v>
      </c>
      <c r="BW21" s="24"/>
      <c r="BX21" s="89">
        <f>SUM(BX5:BX20)</f>
        <v>0</v>
      </c>
      <c r="BY21" s="90">
        <f>SUM(BY5:BY20)</f>
        <v>0</v>
      </c>
      <c r="BZ21" s="91" t="e">
        <f>BX21/BY21</f>
        <v>#DIV/0!</v>
      </c>
      <c r="CA21" s="4"/>
      <c r="CB21" s="5">
        <f t="shared" ref="CB21:CG21" si="10">SUM(CB6:CB20)</f>
        <v>0</v>
      </c>
      <c r="CC21" s="5">
        <f t="shared" si="10"/>
        <v>0</v>
      </c>
      <c r="CD21" s="5">
        <f t="shared" si="10"/>
        <v>0</v>
      </c>
      <c r="CE21" s="5">
        <f t="shared" si="10"/>
        <v>0</v>
      </c>
      <c r="CF21" s="5">
        <f t="shared" si="10"/>
        <v>0</v>
      </c>
      <c r="CG21" s="5">
        <f t="shared" si="10"/>
        <v>0</v>
      </c>
      <c r="CH21" s="26"/>
      <c r="CI21" s="22" t="e">
        <f>CB21/BY21*100</f>
        <v>#DIV/0!</v>
      </c>
      <c r="CJ21" s="22" t="e">
        <f>CC21/BY21*100</f>
        <v>#DIV/0!</v>
      </c>
      <c r="CK21" s="22" t="e">
        <f>CD21/BY21*100</f>
        <v>#DIV/0!</v>
      </c>
      <c r="CL21" s="22" t="e">
        <f>CE21/BY21*100</f>
        <v>#DIV/0!</v>
      </c>
      <c r="CM21" s="22" t="e">
        <f>CF21/BY21*100</f>
        <v>#DIV/0!</v>
      </c>
      <c r="CN21" s="22" t="e">
        <f>CG21/BY21*100</f>
        <v>#DIV/0!</v>
      </c>
      <c r="CP21" s="1">
        <f>$A$21</f>
        <v>0</v>
      </c>
      <c r="CQ21" s="18">
        <f t="shared" ref="CQ21:DM21" si="11">SUM(CQ5:CQ20)</f>
        <v>0</v>
      </c>
      <c r="CR21" s="18">
        <f t="shared" si="11"/>
        <v>0</v>
      </c>
      <c r="CS21" s="18">
        <f t="shared" si="11"/>
        <v>0</v>
      </c>
      <c r="CT21" s="18">
        <f t="shared" si="11"/>
        <v>0</v>
      </c>
      <c r="CU21" s="18">
        <f t="shared" si="11"/>
        <v>0</v>
      </c>
      <c r="CV21" s="18">
        <f t="shared" si="11"/>
        <v>0</v>
      </c>
      <c r="CW21" s="18">
        <f t="shared" si="11"/>
        <v>0</v>
      </c>
      <c r="CX21" s="18">
        <f t="shared" si="11"/>
        <v>0</v>
      </c>
      <c r="CY21" s="18">
        <f t="shared" si="11"/>
        <v>0</v>
      </c>
      <c r="CZ21" s="18">
        <f t="shared" si="11"/>
        <v>0</v>
      </c>
      <c r="DA21" s="18">
        <f t="shared" si="11"/>
        <v>0</v>
      </c>
      <c r="DB21" s="18">
        <f t="shared" si="11"/>
        <v>0</v>
      </c>
      <c r="DC21" s="18">
        <f t="shared" si="11"/>
        <v>0</v>
      </c>
      <c r="DD21" s="18">
        <f t="shared" si="11"/>
        <v>0</v>
      </c>
      <c r="DE21" s="18">
        <f t="shared" si="11"/>
        <v>0</v>
      </c>
      <c r="DF21" s="18">
        <f t="shared" si="11"/>
        <v>0</v>
      </c>
      <c r="DG21" s="18">
        <f t="shared" si="11"/>
        <v>0</v>
      </c>
      <c r="DH21" s="18">
        <f t="shared" si="11"/>
        <v>0</v>
      </c>
      <c r="DI21" s="18">
        <f t="shared" si="11"/>
        <v>0</v>
      </c>
      <c r="DJ21" s="18">
        <f t="shared" si="11"/>
        <v>0</v>
      </c>
      <c r="DK21" s="18">
        <f t="shared" si="11"/>
        <v>0</v>
      </c>
      <c r="DL21" s="18">
        <f t="shared" si="11"/>
        <v>0</v>
      </c>
      <c r="DM21" s="18">
        <f t="shared" si="11"/>
        <v>0</v>
      </c>
      <c r="DN21" s="18">
        <f>SUM(CQ21:DM21)</f>
        <v>0</v>
      </c>
      <c r="DP21" s="1">
        <f>$A$21</f>
        <v>0</v>
      </c>
      <c r="DQ21" s="57" t="e">
        <f t="shared" ref="DQ21:EM21" si="12">CQ21/SUM($CQ$21:$DM$21)*100</f>
        <v>#DIV/0!</v>
      </c>
      <c r="DR21" s="130" t="e">
        <f t="shared" si="12"/>
        <v>#DIV/0!</v>
      </c>
      <c r="DS21" s="57" t="e">
        <f t="shared" si="12"/>
        <v>#DIV/0!</v>
      </c>
      <c r="DT21" s="130" t="e">
        <f t="shared" si="12"/>
        <v>#DIV/0!</v>
      </c>
      <c r="DU21" s="57" t="e">
        <f t="shared" si="12"/>
        <v>#DIV/0!</v>
      </c>
      <c r="DV21" s="130" t="e">
        <f t="shared" si="12"/>
        <v>#DIV/0!</v>
      </c>
      <c r="DW21" s="57" t="e">
        <f t="shared" si="12"/>
        <v>#DIV/0!</v>
      </c>
      <c r="DX21" s="130" t="e">
        <f t="shared" si="12"/>
        <v>#DIV/0!</v>
      </c>
      <c r="DY21" s="57" t="e">
        <f t="shared" si="12"/>
        <v>#DIV/0!</v>
      </c>
      <c r="DZ21" s="130" t="e">
        <f t="shared" si="12"/>
        <v>#DIV/0!</v>
      </c>
      <c r="EA21" s="57" t="e">
        <f t="shared" si="12"/>
        <v>#DIV/0!</v>
      </c>
      <c r="EB21" s="130" t="e">
        <f t="shared" si="12"/>
        <v>#DIV/0!</v>
      </c>
      <c r="EC21" s="57" t="e">
        <f t="shared" si="12"/>
        <v>#DIV/0!</v>
      </c>
      <c r="ED21" s="130" t="e">
        <f t="shared" si="12"/>
        <v>#DIV/0!</v>
      </c>
      <c r="EE21" s="57" t="e">
        <f t="shared" si="12"/>
        <v>#DIV/0!</v>
      </c>
      <c r="EF21" s="130" t="e">
        <f t="shared" si="12"/>
        <v>#DIV/0!</v>
      </c>
      <c r="EG21" s="57" t="e">
        <f t="shared" si="12"/>
        <v>#DIV/0!</v>
      </c>
      <c r="EH21" s="130" t="e">
        <f t="shared" si="12"/>
        <v>#DIV/0!</v>
      </c>
      <c r="EI21" s="57" t="e">
        <f t="shared" si="12"/>
        <v>#DIV/0!</v>
      </c>
      <c r="EJ21" s="130" t="e">
        <f t="shared" si="12"/>
        <v>#DIV/0!</v>
      </c>
      <c r="EK21" s="57" t="e">
        <f t="shared" si="12"/>
        <v>#DIV/0!</v>
      </c>
      <c r="EL21" s="130" t="e">
        <f t="shared" si="12"/>
        <v>#DIV/0!</v>
      </c>
      <c r="EM21" s="57" t="e">
        <f t="shared" si="12"/>
        <v>#DIV/0!</v>
      </c>
    </row>
    <row r="22" spans="1:143" ht="15.95" customHeight="1" thickBot="1">
      <c r="BV22" s="1" t="s">
        <v>24</v>
      </c>
      <c r="BW22" s="1"/>
      <c r="BX22" s="92"/>
      <c r="BY22" s="90"/>
      <c r="BZ22" s="91"/>
      <c r="CA22" s="59"/>
      <c r="CB22" s="60"/>
      <c r="CC22" s="60"/>
      <c r="CD22" s="60"/>
      <c r="CE22" s="60"/>
      <c r="CF22" s="60"/>
      <c r="CG22" s="60"/>
      <c r="CH22" s="64"/>
      <c r="CI22" s="60"/>
      <c r="CJ22" s="60"/>
      <c r="CK22" s="60"/>
      <c r="CL22" s="60"/>
      <c r="CM22" s="60"/>
      <c r="CN22" s="60"/>
      <c r="CO22" s="59"/>
      <c r="CP22" s="59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59"/>
      <c r="DP22" s="59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</row>
    <row r="23" spans="1:143" ht="15.95" customHeight="1" thickBot="1">
      <c r="AB23" s="23"/>
      <c r="BV23" s="1" t="s">
        <v>25</v>
      </c>
      <c r="BW23" s="1"/>
      <c r="BX23" s="92"/>
      <c r="BY23" s="90"/>
      <c r="BZ23" s="91"/>
      <c r="CA23" s="59"/>
      <c r="CB23" s="60"/>
      <c r="CC23" s="60"/>
      <c r="CD23" s="60"/>
      <c r="CE23" s="60"/>
      <c r="CF23" s="60"/>
      <c r="CG23" s="60"/>
      <c r="CH23" s="64"/>
      <c r="CI23" s="60"/>
      <c r="CJ23" s="60"/>
      <c r="CK23" s="60"/>
      <c r="CL23" s="60"/>
      <c r="CM23" s="60"/>
      <c r="CN23" s="60"/>
      <c r="CO23" s="59"/>
      <c r="CP23" s="59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59"/>
      <c r="DP23" s="59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</row>
    <row r="24" spans="1:143" ht="15.95" customHeight="1" thickBot="1">
      <c r="BV24" s="1" t="s">
        <v>26</v>
      </c>
      <c r="BW24" s="1"/>
      <c r="BX24" s="92"/>
      <c r="BY24" s="90"/>
      <c r="BZ24" s="91"/>
      <c r="CA24" s="59"/>
      <c r="CB24" s="60"/>
      <c r="CC24" s="60"/>
      <c r="CD24" s="60"/>
      <c r="CE24" s="60"/>
      <c r="CF24" s="60"/>
      <c r="CG24" s="60"/>
      <c r="CH24" s="64"/>
      <c r="CI24" s="60"/>
      <c r="CJ24" s="60"/>
      <c r="CK24" s="60"/>
      <c r="CL24" s="60"/>
      <c r="CM24" s="60"/>
      <c r="CN24" s="60"/>
      <c r="CO24" s="59"/>
      <c r="CP24" s="59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59"/>
      <c r="DP24" s="59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</row>
    <row r="25" spans="1:143" ht="15.95" customHeight="1" thickBot="1">
      <c r="J25" s="25"/>
      <c r="BV25" s="1" t="s">
        <v>27</v>
      </c>
      <c r="BW25" s="1"/>
      <c r="BX25" s="92"/>
      <c r="BY25" s="90"/>
      <c r="BZ25" s="91"/>
      <c r="CA25" s="59"/>
      <c r="CB25" s="60"/>
      <c r="CC25" s="60"/>
      <c r="CD25" s="60"/>
      <c r="CE25" s="60"/>
      <c r="CF25" s="60"/>
      <c r="CG25" s="60"/>
      <c r="CH25" s="64"/>
      <c r="CI25" s="60"/>
      <c r="CJ25" s="60"/>
      <c r="CK25" s="60"/>
      <c r="CL25" s="60"/>
      <c r="CM25" s="60"/>
      <c r="CN25" s="60"/>
      <c r="CO25" s="59"/>
      <c r="CP25" s="59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59"/>
      <c r="DP25" s="59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</row>
    <row r="26" spans="1:143" ht="15.95" customHeight="1" thickBot="1">
      <c r="J26" s="25"/>
      <c r="BV26" s="1" t="s">
        <v>28</v>
      </c>
      <c r="BW26" s="1"/>
      <c r="BX26" s="89">
        <f>SUM(BX21:BX25)</f>
        <v>0</v>
      </c>
      <c r="BY26" s="90">
        <f>SUM(BY21:BY25)</f>
        <v>0</v>
      </c>
      <c r="BZ26" s="91" t="e">
        <f>BX26/BY26</f>
        <v>#DIV/0!</v>
      </c>
      <c r="CA26" s="6"/>
      <c r="CB26" s="22">
        <f t="shared" ref="CB26:DN26" si="13">SUM(CB21:CB25)</f>
        <v>0</v>
      </c>
      <c r="CC26" s="22">
        <f t="shared" si="13"/>
        <v>0</v>
      </c>
      <c r="CD26" s="22">
        <f t="shared" si="13"/>
        <v>0</v>
      </c>
      <c r="CE26" s="22">
        <f t="shared" si="13"/>
        <v>0</v>
      </c>
      <c r="CF26" s="22">
        <f t="shared" si="13"/>
        <v>0</v>
      </c>
      <c r="CG26" s="22">
        <f t="shared" si="13"/>
        <v>0</v>
      </c>
      <c r="CH26" s="6"/>
      <c r="CI26" s="22" t="e">
        <f>CB26/BY26*100</f>
        <v>#DIV/0!</v>
      </c>
      <c r="CJ26" s="22" t="e">
        <f>CC26/BY26*100</f>
        <v>#DIV/0!</v>
      </c>
      <c r="CK26" s="22" t="e">
        <f>CD26/BY26*100</f>
        <v>#DIV/0!</v>
      </c>
      <c r="CL26" s="22" t="e">
        <f>CE26/BY26*100</f>
        <v>#DIV/0!</v>
      </c>
      <c r="CM26" s="22" t="e">
        <f>CF26/BY26*100</f>
        <v>#DIV/0!</v>
      </c>
      <c r="CN26" s="22" t="e">
        <f>CG26/BY26*100</f>
        <v>#DIV/0!</v>
      </c>
      <c r="CO26" s="6"/>
      <c r="CP26" s="6"/>
      <c r="CQ26" s="22">
        <f t="shared" si="13"/>
        <v>0</v>
      </c>
      <c r="CR26" s="22">
        <f t="shared" si="13"/>
        <v>0</v>
      </c>
      <c r="CS26" s="22">
        <f t="shared" si="13"/>
        <v>0</v>
      </c>
      <c r="CT26" s="22">
        <f t="shared" si="13"/>
        <v>0</v>
      </c>
      <c r="CU26" s="22">
        <f t="shared" si="13"/>
        <v>0</v>
      </c>
      <c r="CV26" s="22">
        <f t="shared" si="13"/>
        <v>0</v>
      </c>
      <c r="CW26" s="22">
        <f t="shared" si="13"/>
        <v>0</v>
      </c>
      <c r="CX26" s="22">
        <f t="shared" si="13"/>
        <v>0</v>
      </c>
      <c r="CY26" s="22">
        <f t="shared" si="13"/>
        <v>0</v>
      </c>
      <c r="CZ26" s="22">
        <f t="shared" si="13"/>
        <v>0</v>
      </c>
      <c r="DA26" s="22">
        <f t="shared" si="13"/>
        <v>0</v>
      </c>
      <c r="DB26" s="22">
        <f t="shared" si="13"/>
        <v>0</v>
      </c>
      <c r="DC26" s="22">
        <f t="shared" si="13"/>
        <v>0</v>
      </c>
      <c r="DD26" s="22">
        <f t="shared" si="13"/>
        <v>0</v>
      </c>
      <c r="DE26" s="22">
        <f t="shared" si="13"/>
        <v>0</v>
      </c>
      <c r="DF26" s="22">
        <f t="shared" si="13"/>
        <v>0</v>
      </c>
      <c r="DG26" s="22">
        <f t="shared" si="13"/>
        <v>0</v>
      </c>
      <c r="DH26" s="22">
        <f t="shared" si="13"/>
        <v>0</v>
      </c>
      <c r="DI26" s="22">
        <f t="shared" si="13"/>
        <v>0</v>
      </c>
      <c r="DJ26" s="22">
        <f t="shared" si="13"/>
        <v>0</v>
      </c>
      <c r="DK26" s="22">
        <f t="shared" si="13"/>
        <v>0</v>
      </c>
      <c r="DL26" s="22">
        <f t="shared" si="13"/>
        <v>0</v>
      </c>
      <c r="DM26" s="22">
        <f t="shared" si="13"/>
        <v>0</v>
      </c>
      <c r="DN26" s="22">
        <f t="shared" si="13"/>
        <v>0</v>
      </c>
      <c r="DO26" s="6"/>
      <c r="DP26" s="6"/>
      <c r="DQ26" s="22" t="e">
        <f t="shared" ref="DQ26:EM26" si="14">CQ26/SUM($CQ$26:$DM$26)*100</f>
        <v>#DIV/0!</v>
      </c>
      <c r="DR26" s="22" t="e">
        <f t="shared" si="14"/>
        <v>#DIV/0!</v>
      </c>
      <c r="DS26" s="22" t="e">
        <f t="shared" si="14"/>
        <v>#DIV/0!</v>
      </c>
      <c r="DT26" s="22" t="e">
        <f t="shared" si="14"/>
        <v>#DIV/0!</v>
      </c>
      <c r="DU26" s="22" t="e">
        <f t="shared" si="14"/>
        <v>#DIV/0!</v>
      </c>
      <c r="DV26" s="22" t="e">
        <f t="shared" si="14"/>
        <v>#DIV/0!</v>
      </c>
      <c r="DW26" s="22" t="e">
        <f t="shared" si="14"/>
        <v>#DIV/0!</v>
      </c>
      <c r="DX26" s="22" t="e">
        <f t="shared" si="14"/>
        <v>#DIV/0!</v>
      </c>
      <c r="DY26" s="22" t="e">
        <f t="shared" si="14"/>
        <v>#DIV/0!</v>
      </c>
      <c r="DZ26" s="22" t="e">
        <f t="shared" si="14"/>
        <v>#DIV/0!</v>
      </c>
      <c r="EA26" s="22" t="e">
        <f t="shared" si="14"/>
        <v>#DIV/0!</v>
      </c>
      <c r="EB26" s="22" t="e">
        <f t="shared" si="14"/>
        <v>#DIV/0!</v>
      </c>
      <c r="EC26" s="22" t="e">
        <f t="shared" si="14"/>
        <v>#DIV/0!</v>
      </c>
      <c r="ED26" s="22" t="e">
        <f t="shared" si="14"/>
        <v>#DIV/0!</v>
      </c>
      <c r="EE26" s="22" t="e">
        <f t="shared" si="14"/>
        <v>#DIV/0!</v>
      </c>
      <c r="EF26" s="22" t="e">
        <f t="shared" si="14"/>
        <v>#DIV/0!</v>
      </c>
      <c r="EG26" s="22" t="e">
        <f t="shared" si="14"/>
        <v>#DIV/0!</v>
      </c>
      <c r="EH26" s="22" t="e">
        <f t="shared" si="14"/>
        <v>#DIV/0!</v>
      </c>
      <c r="EI26" s="22" t="e">
        <f t="shared" si="14"/>
        <v>#DIV/0!</v>
      </c>
      <c r="EJ26" s="22" t="e">
        <f t="shared" si="14"/>
        <v>#DIV/0!</v>
      </c>
      <c r="EK26" s="22" t="e">
        <f t="shared" si="14"/>
        <v>#DIV/0!</v>
      </c>
      <c r="EL26" s="22" t="e">
        <f t="shared" si="14"/>
        <v>#DIV/0!</v>
      </c>
      <c r="EM26" s="22" t="e">
        <f t="shared" si="14"/>
        <v>#DIV/0!</v>
      </c>
    </row>
    <row r="27" spans="1:143" ht="15" customHeight="1">
      <c r="J27" s="25"/>
    </row>
    <row r="28" spans="1:143" ht="15" customHeight="1">
      <c r="J28" s="25"/>
    </row>
    <row r="29" spans="1:143" ht="15" customHeight="1"/>
  </sheetData>
  <sheetProtection password="CDA4" sheet="1" objects="1" scenarios="1"/>
  <mergeCells count="9">
    <mergeCell ref="C2:E2"/>
    <mergeCell ref="AG2:AH2"/>
    <mergeCell ref="U2:V2"/>
    <mergeCell ref="AE2:AF2"/>
    <mergeCell ref="I2:K2"/>
    <mergeCell ref="L2:M2"/>
    <mergeCell ref="N2:R2"/>
    <mergeCell ref="F2:H2"/>
    <mergeCell ref="AC2:AD2"/>
  </mergeCells>
  <phoneticPr fontId="0" type="noConversion"/>
  <dataValidations count="4">
    <dataValidation type="list" showDropDown="1" showInputMessage="1" showErrorMessage="1" errorTitle="LETTERS OR BLANKS ONLY" error="(NOT Q OR V)" sqref="BW7 BW19 BW5 BW17 BW15 BW13 BW11 BW9">
      <formula1>$CQ$4:$DO$4</formula1>
    </dataValidation>
    <dataValidation type="list" showDropDown="1" showErrorMessage="1" errorTitle="Invalid Entry" error="Must be odd number -5 to +5 or blank" sqref="BW10 BW6 BW20 BW18 BW16 BW14 BW12 BW8">
      <formula1>$CB$4:$CG$4</formula1>
    </dataValidation>
    <dataValidation type="list" allowBlank="1" showDropDown="1" showInputMessage="1" showErrorMessage="1" errorTitle="ME値が正しくありません" error=" -5 から +5 までの奇数のみを入力してください" sqref="C6:BV6 C8:BV8 C10:BV10 C12:BV12 C14:BV14 C16:BV16 C18:BV18 C20:BV20">
      <formula1>"-5, -3, -1, +1, +3, +5"</formula1>
    </dataValidation>
    <dataValidation type="list" allowBlank="1" showDropDown="1" showInputMessage="1" showErrorMessage="1" errorTitle="BCCが正しくありません" error="BCCを確認して、再度入力してください" sqref="C5:BV5 C7:BV7 C9:BV9 C11:BV11 C13:BV13 C15:BV15 C17:BV17 C19:BV19">
      <formula1>"A, B, C, D, E, F, G, I, J, K, L, N, O, P, R, S, T, U, V, W, X, Y, Z"</formula1>
    </dataValidation>
  </dataValidations>
  <pageMargins left="0.57999999999999996" right="0.53" top="1" bottom="1" header="0.5" footer="0.5"/>
  <pageSetup paperSize="9" scale="1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"/>
  <sheetViews>
    <sheetView topLeftCell="A34" zoomScaleNormal="100" workbookViewId="0">
      <selection activeCell="N4" sqref="N4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V54"/>
  <sheetViews>
    <sheetView workbookViewId="0">
      <selection activeCell="A41" sqref="A41"/>
    </sheetView>
  </sheetViews>
  <sheetFormatPr defaultRowHeight="12.75"/>
  <cols>
    <col min="2" max="2" width="16" customWidth="1"/>
  </cols>
  <sheetData>
    <row r="1" spans="1:74">
      <c r="A1" s="94" t="s">
        <v>59</v>
      </c>
      <c r="B1" s="94"/>
      <c r="C1" s="152">
        <v>0.41666666666666669</v>
      </c>
      <c r="D1" s="120">
        <f>TIME(0,5,0)+C1</f>
        <v>0.4201388888888889</v>
      </c>
      <c r="E1" s="120">
        <f>TIME(0,5,0)+D1</f>
        <v>0.4236111111111111</v>
      </c>
      <c r="F1" s="120">
        <f t="shared" ref="F1:BQ1" si="0">TIME(0,5,0)+E1</f>
        <v>0.42708333333333331</v>
      </c>
      <c r="G1" s="120">
        <f t="shared" si="0"/>
        <v>0.43055555555555552</v>
      </c>
      <c r="H1" s="120">
        <f t="shared" si="0"/>
        <v>0.43402777777777773</v>
      </c>
      <c r="I1" s="120">
        <f t="shared" si="0"/>
        <v>0.43749999999999994</v>
      </c>
      <c r="J1" s="120">
        <f t="shared" si="0"/>
        <v>0.44097222222222215</v>
      </c>
      <c r="K1" s="120">
        <f t="shared" si="0"/>
        <v>0.44444444444444436</v>
      </c>
      <c r="L1" s="120">
        <f t="shared" si="0"/>
        <v>0.44791666666666657</v>
      </c>
      <c r="M1" s="120">
        <f t="shared" si="0"/>
        <v>0.45138888888888878</v>
      </c>
      <c r="N1" s="120">
        <f t="shared" si="0"/>
        <v>0.45486111111111099</v>
      </c>
      <c r="O1" s="120">
        <f t="shared" si="0"/>
        <v>0.4583333333333332</v>
      </c>
      <c r="P1" s="120">
        <f t="shared" si="0"/>
        <v>0.46180555555555541</v>
      </c>
      <c r="Q1" s="120">
        <f t="shared" si="0"/>
        <v>0.46527777777777762</v>
      </c>
      <c r="R1" s="120">
        <f t="shared" si="0"/>
        <v>0.46874999999999983</v>
      </c>
      <c r="S1" s="120">
        <f t="shared" si="0"/>
        <v>0.47222222222222204</v>
      </c>
      <c r="T1" s="120">
        <f t="shared" si="0"/>
        <v>0.47569444444444425</v>
      </c>
      <c r="U1" s="120">
        <f t="shared" si="0"/>
        <v>0.47916666666666646</v>
      </c>
      <c r="V1" s="120">
        <f t="shared" si="0"/>
        <v>0.48263888888888867</v>
      </c>
      <c r="W1" s="120">
        <f t="shared" si="0"/>
        <v>0.48611111111111088</v>
      </c>
      <c r="X1" s="120">
        <f t="shared" si="0"/>
        <v>0.48958333333333309</v>
      </c>
      <c r="Y1" s="120">
        <f t="shared" si="0"/>
        <v>0.4930555555555553</v>
      </c>
      <c r="Z1" s="120">
        <f t="shared" si="0"/>
        <v>0.49652777777777751</v>
      </c>
      <c r="AA1" s="120">
        <f t="shared" si="0"/>
        <v>0.49999999999999972</v>
      </c>
      <c r="AB1" s="120">
        <f t="shared" si="0"/>
        <v>0.50347222222222199</v>
      </c>
      <c r="AC1" s="120">
        <f t="shared" si="0"/>
        <v>0.5069444444444442</v>
      </c>
      <c r="AD1" s="120">
        <f t="shared" si="0"/>
        <v>0.51041666666666641</v>
      </c>
      <c r="AE1" s="120">
        <f t="shared" si="0"/>
        <v>0.51388888888888862</v>
      </c>
      <c r="AF1" s="120">
        <f t="shared" si="0"/>
        <v>0.51736111111111083</v>
      </c>
      <c r="AG1" s="120">
        <f t="shared" si="0"/>
        <v>0.52083333333333304</v>
      </c>
      <c r="AH1" s="120">
        <f t="shared" si="0"/>
        <v>0.52430555555555525</v>
      </c>
      <c r="AI1" s="120">
        <f t="shared" si="0"/>
        <v>0.52777777777777746</v>
      </c>
      <c r="AJ1" s="120">
        <f t="shared" si="0"/>
        <v>0.53124999999999967</v>
      </c>
      <c r="AK1" s="120">
        <f t="shared" si="0"/>
        <v>0.53472222222222188</v>
      </c>
      <c r="AL1" s="120">
        <f t="shared" si="0"/>
        <v>0.53819444444444409</v>
      </c>
      <c r="AM1" s="120">
        <f t="shared" si="0"/>
        <v>0.5416666666666663</v>
      </c>
      <c r="AN1" s="120">
        <f t="shared" si="0"/>
        <v>0.54513888888888851</v>
      </c>
      <c r="AO1" s="120">
        <f t="shared" si="0"/>
        <v>0.54861111111111072</v>
      </c>
      <c r="AP1" s="120">
        <f t="shared" si="0"/>
        <v>0.55208333333333293</v>
      </c>
      <c r="AQ1" s="120">
        <f t="shared" si="0"/>
        <v>0.55555555555555514</v>
      </c>
      <c r="AR1" s="120">
        <f t="shared" si="0"/>
        <v>0.55902777777777735</v>
      </c>
      <c r="AS1" s="120">
        <f t="shared" si="0"/>
        <v>0.56249999999999956</v>
      </c>
      <c r="AT1" s="120">
        <f t="shared" si="0"/>
        <v>0.56597222222222177</v>
      </c>
      <c r="AU1" s="120">
        <f t="shared" si="0"/>
        <v>0.56944444444444398</v>
      </c>
      <c r="AV1" s="120">
        <f t="shared" si="0"/>
        <v>0.57291666666666619</v>
      </c>
      <c r="AW1" s="120">
        <f t="shared" si="0"/>
        <v>0.5763888888888884</v>
      </c>
      <c r="AX1" s="120">
        <f t="shared" si="0"/>
        <v>0.57986111111111061</v>
      </c>
      <c r="AY1" s="120">
        <f t="shared" si="0"/>
        <v>0.58333333333333282</v>
      </c>
      <c r="AZ1" s="120">
        <f t="shared" si="0"/>
        <v>0.58680555555555503</v>
      </c>
      <c r="BA1" s="120">
        <f t="shared" si="0"/>
        <v>0.59027777777777724</v>
      </c>
      <c r="BB1" s="120">
        <f t="shared" si="0"/>
        <v>0.59374999999999944</v>
      </c>
      <c r="BC1" s="120">
        <f t="shared" si="0"/>
        <v>0.59722222222222165</v>
      </c>
      <c r="BD1" s="120">
        <f t="shared" si="0"/>
        <v>0.60069444444444386</v>
      </c>
      <c r="BE1" s="120">
        <f t="shared" si="0"/>
        <v>0.60416666666666607</v>
      </c>
      <c r="BF1" s="120">
        <f t="shared" si="0"/>
        <v>0.60763888888888828</v>
      </c>
      <c r="BG1" s="120">
        <f t="shared" si="0"/>
        <v>0.61111111111111049</v>
      </c>
      <c r="BH1" s="120">
        <f t="shared" si="0"/>
        <v>0.6145833333333327</v>
      </c>
      <c r="BI1" s="120">
        <f t="shared" si="0"/>
        <v>0.61805555555555491</v>
      </c>
      <c r="BJ1" s="120">
        <f t="shared" si="0"/>
        <v>0.62152777777777712</v>
      </c>
      <c r="BK1" s="120">
        <f t="shared" si="0"/>
        <v>0.62499999999999933</v>
      </c>
      <c r="BL1" s="120">
        <f t="shared" si="0"/>
        <v>0.62847222222222154</v>
      </c>
      <c r="BM1" s="120">
        <f t="shared" si="0"/>
        <v>0.63194444444444375</v>
      </c>
      <c r="BN1" s="120">
        <f t="shared" si="0"/>
        <v>0.63541666666666596</v>
      </c>
      <c r="BO1" s="120">
        <f t="shared" si="0"/>
        <v>0.63888888888888817</v>
      </c>
      <c r="BP1" s="120">
        <f t="shared" si="0"/>
        <v>0.64236111111111038</v>
      </c>
      <c r="BQ1" s="120">
        <f t="shared" si="0"/>
        <v>0.64583333333333259</v>
      </c>
      <c r="BR1" s="120">
        <f>TIME(0,5,0)+BQ1</f>
        <v>0.6493055555555548</v>
      </c>
      <c r="BS1" s="120">
        <f>TIME(0,5,0)+BR1</f>
        <v>0.65277777777777701</v>
      </c>
      <c r="BT1" s="120">
        <f>TIME(0,5,0)+BS1</f>
        <v>0.65624999999999922</v>
      </c>
      <c r="BU1" s="120">
        <f>TIME(0,5,0)+BT1</f>
        <v>0.65972222222222143</v>
      </c>
      <c r="BV1" s="120">
        <f>TIME(0,5,0)+BU1</f>
        <v>0.66319444444444364</v>
      </c>
    </row>
    <row r="2" spans="1:74">
      <c r="A2" s="121"/>
      <c r="B2" s="95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</row>
    <row r="3" spans="1:74">
      <c r="A3" s="96"/>
      <c r="B3" s="95" t="s">
        <v>33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</row>
    <row r="4" spans="1:74">
      <c r="A4" s="122"/>
      <c r="B4" s="95" t="s">
        <v>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</row>
    <row r="5" spans="1:74">
      <c r="A5" s="97"/>
      <c r="B5" s="95" t="s">
        <v>33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</row>
    <row r="6" spans="1:74">
      <c r="A6" s="123"/>
      <c r="B6" s="95" t="s">
        <v>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</row>
    <row r="7" spans="1:74">
      <c r="A7" s="98"/>
      <c r="B7" s="95" t="s">
        <v>33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</row>
    <row r="8" spans="1:74">
      <c r="A8" s="124"/>
      <c r="B8" s="95" t="s">
        <v>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</row>
    <row r="9" spans="1:74">
      <c r="A9" s="99"/>
      <c r="B9" s="95" t="s">
        <v>33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</row>
    <row r="10" spans="1:74">
      <c r="A10" s="125"/>
      <c r="B10" s="95" t="s">
        <v>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</row>
    <row r="11" spans="1:74">
      <c r="A11" s="100"/>
      <c r="B11" s="95" t="s">
        <v>33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</row>
    <row r="12" spans="1:74">
      <c r="A12" s="126"/>
      <c r="B12" s="95" t="s">
        <v>0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</row>
    <row r="13" spans="1:74">
      <c r="A13" s="94"/>
      <c r="B13" s="95" t="s">
        <v>33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</row>
    <row r="14" spans="1:74">
      <c r="A14" s="127"/>
      <c r="B14" s="95" t="s">
        <v>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</row>
    <row r="15" spans="1:74">
      <c r="A15" s="101"/>
      <c r="B15" s="95" t="s">
        <v>33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</row>
    <row r="16" spans="1:74">
      <c r="A16" s="128"/>
      <c r="B16" s="95" t="s">
        <v>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</row>
    <row r="17" spans="1:74">
      <c r="A17" s="102"/>
      <c r="B17" s="95" t="s">
        <v>33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</row>
    <row r="18" spans="1:74">
      <c r="A18" s="93"/>
      <c r="B18" s="93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1:74">
      <c r="A19" s="103" t="s">
        <v>60</v>
      </c>
      <c r="B19" s="103"/>
      <c r="C19" s="113">
        <f>C1</f>
        <v>0.41666666666666669</v>
      </c>
      <c r="D19" s="113">
        <f>D1</f>
        <v>0.4201388888888889</v>
      </c>
      <c r="E19" s="113">
        <f t="shared" ref="E19:BP19" si="1">E1</f>
        <v>0.4236111111111111</v>
      </c>
      <c r="F19" s="113">
        <f t="shared" si="1"/>
        <v>0.42708333333333331</v>
      </c>
      <c r="G19" s="113">
        <f t="shared" si="1"/>
        <v>0.43055555555555552</v>
      </c>
      <c r="H19" s="113">
        <f t="shared" si="1"/>
        <v>0.43402777777777773</v>
      </c>
      <c r="I19" s="113">
        <f t="shared" si="1"/>
        <v>0.43749999999999994</v>
      </c>
      <c r="J19" s="113">
        <f t="shared" si="1"/>
        <v>0.44097222222222215</v>
      </c>
      <c r="K19" s="113">
        <f t="shared" si="1"/>
        <v>0.44444444444444436</v>
      </c>
      <c r="L19" s="113">
        <f t="shared" si="1"/>
        <v>0.44791666666666657</v>
      </c>
      <c r="M19" s="113">
        <f t="shared" si="1"/>
        <v>0.45138888888888878</v>
      </c>
      <c r="N19" s="113">
        <f t="shared" si="1"/>
        <v>0.45486111111111099</v>
      </c>
      <c r="O19" s="113">
        <f t="shared" si="1"/>
        <v>0.4583333333333332</v>
      </c>
      <c r="P19" s="113">
        <f t="shared" si="1"/>
        <v>0.46180555555555541</v>
      </c>
      <c r="Q19" s="113">
        <f t="shared" si="1"/>
        <v>0.46527777777777762</v>
      </c>
      <c r="R19" s="113">
        <f t="shared" si="1"/>
        <v>0.46874999999999983</v>
      </c>
      <c r="S19" s="113">
        <f t="shared" si="1"/>
        <v>0.47222222222222204</v>
      </c>
      <c r="T19" s="113">
        <f t="shared" si="1"/>
        <v>0.47569444444444425</v>
      </c>
      <c r="U19" s="113">
        <f t="shared" si="1"/>
        <v>0.47916666666666646</v>
      </c>
      <c r="V19" s="113">
        <f t="shared" si="1"/>
        <v>0.48263888888888867</v>
      </c>
      <c r="W19" s="113">
        <f t="shared" si="1"/>
        <v>0.48611111111111088</v>
      </c>
      <c r="X19" s="113">
        <f t="shared" si="1"/>
        <v>0.48958333333333309</v>
      </c>
      <c r="Y19" s="113">
        <f t="shared" si="1"/>
        <v>0.4930555555555553</v>
      </c>
      <c r="Z19" s="113">
        <f t="shared" si="1"/>
        <v>0.49652777777777751</v>
      </c>
      <c r="AA19" s="113">
        <f t="shared" si="1"/>
        <v>0.49999999999999972</v>
      </c>
      <c r="AB19" s="113">
        <f t="shared" si="1"/>
        <v>0.50347222222222199</v>
      </c>
      <c r="AC19" s="113">
        <f t="shared" si="1"/>
        <v>0.5069444444444442</v>
      </c>
      <c r="AD19" s="113">
        <f t="shared" si="1"/>
        <v>0.51041666666666641</v>
      </c>
      <c r="AE19" s="113">
        <f t="shared" si="1"/>
        <v>0.51388888888888862</v>
      </c>
      <c r="AF19" s="113">
        <f t="shared" si="1"/>
        <v>0.51736111111111083</v>
      </c>
      <c r="AG19" s="113">
        <f t="shared" si="1"/>
        <v>0.52083333333333304</v>
      </c>
      <c r="AH19" s="113">
        <f t="shared" si="1"/>
        <v>0.52430555555555525</v>
      </c>
      <c r="AI19" s="113">
        <f t="shared" si="1"/>
        <v>0.52777777777777746</v>
      </c>
      <c r="AJ19" s="113">
        <f t="shared" si="1"/>
        <v>0.53124999999999967</v>
      </c>
      <c r="AK19" s="113">
        <f t="shared" si="1"/>
        <v>0.53472222222222188</v>
      </c>
      <c r="AL19" s="113">
        <f t="shared" si="1"/>
        <v>0.53819444444444409</v>
      </c>
      <c r="AM19" s="113">
        <f t="shared" si="1"/>
        <v>0.5416666666666663</v>
      </c>
      <c r="AN19" s="113">
        <f t="shared" si="1"/>
        <v>0.54513888888888851</v>
      </c>
      <c r="AO19" s="113">
        <f t="shared" si="1"/>
        <v>0.54861111111111072</v>
      </c>
      <c r="AP19" s="113">
        <f t="shared" si="1"/>
        <v>0.55208333333333293</v>
      </c>
      <c r="AQ19" s="113">
        <f t="shared" si="1"/>
        <v>0.55555555555555514</v>
      </c>
      <c r="AR19" s="113">
        <f t="shared" si="1"/>
        <v>0.55902777777777735</v>
      </c>
      <c r="AS19" s="113">
        <f t="shared" si="1"/>
        <v>0.56249999999999956</v>
      </c>
      <c r="AT19" s="113">
        <f t="shared" si="1"/>
        <v>0.56597222222222177</v>
      </c>
      <c r="AU19" s="113">
        <f t="shared" si="1"/>
        <v>0.56944444444444398</v>
      </c>
      <c r="AV19" s="113">
        <f t="shared" si="1"/>
        <v>0.57291666666666619</v>
      </c>
      <c r="AW19" s="113">
        <f t="shared" si="1"/>
        <v>0.5763888888888884</v>
      </c>
      <c r="AX19" s="113">
        <f t="shared" si="1"/>
        <v>0.57986111111111061</v>
      </c>
      <c r="AY19" s="113">
        <f t="shared" si="1"/>
        <v>0.58333333333333282</v>
      </c>
      <c r="AZ19" s="113">
        <f t="shared" si="1"/>
        <v>0.58680555555555503</v>
      </c>
      <c r="BA19" s="113">
        <f t="shared" si="1"/>
        <v>0.59027777777777724</v>
      </c>
      <c r="BB19" s="113">
        <f t="shared" si="1"/>
        <v>0.59374999999999944</v>
      </c>
      <c r="BC19" s="113">
        <f t="shared" si="1"/>
        <v>0.59722222222222165</v>
      </c>
      <c r="BD19" s="113">
        <f t="shared" si="1"/>
        <v>0.60069444444444386</v>
      </c>
      <c r="BE19" s="113">
        <f t="shared" si="1"/>
        <v>0.60416666666666607</v>
      </c>
      <c r="BF19" s="113">
        <f t="shared" si="1"/>
        <v>0.60763888888888828</v>
      </c>
      <c r="BG19" s="113">
        <f t="shared" si="1"/>
        <v>0.61111111111111049</v>
      </c>
      <c r="BH19" s="113">
        <f t="shared" si="1"/>
        <v>0.6145833333333327</v>
      </c>
      <c r="BI19" s="113">
        <f t="shared" si="1"/>
        <v>0.61805555555555491</v>
      </c>
      <c r="BJ19" s="113">
        <f t="shared" si="1"/>
        <v>0.62152777777777712</v>
      </c>
      <c r="BK19" s="113">
        <f t="shared" si="1"/>
        <v>0.62499999999999933</v>
      </c>
      <c r="BL19" s="113">
        <f t="shared" si="1"/>
        <v>0.62847222222222154</v>
      </c>
      <c r="BM19" s="113">
        <f t="shared" si="1"/>
        <v>0.63194444444444375</v>
      </c>
      <c r="BN19" s="113">
        <f t="shared" si="1"/>
        <v>0.63541666666666596</v>
      </c>
      <c r="BO19" s="113">
        <f t="shared" si="1"/>
        <v>0.63888888888888817</v>
      </c>
      <c r="BP19" s="113">
        <f t="shared" si="1"/>
        <v>0.64236111111111038</v>
      </c>
      <c r="BQ19" s="113">
        <f t="shared" ref="BQ19:BV19" si="2">BQ1</f>
        <v>0.64583333333333259</v>
      </c>
      <c r="BR19" s="113">
        <f t="shared" si="2"/>
        <v>0.6493055555555548</v>
      </c>
      <c r="BS19" s="113">
        <f t="shared" si="2"/>
        <v>0.65277777777777701</v>
      </c>
      <c r="BT19" s="113">
        <f t="shared" si="2"/>
        <v>0.65624999999999922</v>
      </c>
      <c r="BU19" s="113">
        <f t="shared" si="2"/>
        <v>0.65972222222222143</v>
      </c>
      <c r="BV19" s="113">
        <f t="shared" si="2"/>
        <v>0.66319444444444364</v>
      </c>
    </row>
    <row r="20" spans="1:74">
      <c r="A20" s="96">
        <f>A2</f>
        <v>0</v>
      </c>
      <c r="B20" s="104" t="s">
        <v>0</v>
      </c>
      <c r="C20" s="114"/>
      <c r="D20" s="114"/>
      <c r="E20" s="114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</row>
    <row r="21" spans="1:74">
      <c r="A21" s="96"/>
      <c r="B21" s="104" t="s">
        <v>33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>
      <c r="A22" s="97">
        <f>A4</f>
        <v>0</v>
      </c>
      <c r="B22" s="104" t="s">
        <v>0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</row>
    <row r="23" spans="1:74">
      <c r="A23" s="97"/>
      <c r="B23" s="104" t="s">
        <v>33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>
      <c r="A24" s="98">
        <f>A6</f>
        <v>0</v>
      </c>
      <c r="B24" s="104" t="s">
        <v>0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</row>
    <row r="25" spans="1:74">
      <c r="A25" s="98"/>
      <c r="B25" s="104" t="s">
        <v>33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>
      <c r="A26" s="99">
        <f>A8</f>
        <v>0</v>
      </c>
      <c r="B26" s="104" t="s">
        <v>0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1:74">
      <c r="A27" s="99"/>
      <c r="B27" s="104" t="s">
        <v>33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>
      <c r="A28" s="100">
        <f>A10</f>
        <v>0</v>
      </c>
      <c r="B28" s="104" t="s">
        <v>0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1:74">
      <c r="A29" s="100"/>
      <c r="B29" s="104" t="s">
        <v>33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>
      <c r="A30" s="94">
        <f>A12</f>
        <v>0</v>
      </c>
      <c r="B30" s="104" t="s">
        <v>0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</row>
    <row r="31" spans="1:74">
      <c r="A31" s="94"/>
      <c r="B31" s="104" t="s">
        <v>33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</row>
    <row r="32" spans="1:74">
      <c r="A32" s="101">
        <f>A14</f>
        <v>0</v>
      </c>
      <c r="B32" s="104" t="s">
        <v>0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</row>
    <row r="33" spans="1:74">
      <c r="A33" s="101"/>
      <c r="B33" s="104" t="s">
        <v>33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</row>
    <row r="34" spans="1:74">
      <c r="A34" s="102">
        <f>A16</f>
        <v>0</v>
      </c>
      <c r="B34" s="104" t="s">
        <v>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</row>
    <row r="35" spans="1:74">
      <c r="A35" s="102"/>
      <c r="B35" s="104" t="s">
        <v>33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</row>
    <row r="36" spans="1:74">
      <c r="A36" s="93"/>
      <c r="B36" s="9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</row>
    <row r="37" spans="1:74">
      <c r="A37" s="93"/>
      <c r="B37" s="93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</row>
    <row r="38" spans="1:74">
      <c r="A38" s="93"/>
      <c r="B38" s="93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</row>
    <row r="39" spans="1:74">
      <c r="A39" s="105">
        <f>A2</f>
        <v>0</v>
      </c>
      <c r="B39" s="106" t="s">
        <v>61</v>
      </c>
      <c r="C39" s="117" t="str">
        <f>IF(AND(AND(C2&lt;&gt;"Q",C20&lt;&gt;"Q"),AND(C2&lt;&gt;"",C20&lt;&gt;"")),IF(C2=C20,1,0),"")</f>
        <v/>
      </c>
      <c r="D39" s="117" t="str">
        <f>IF(AND(AND(D2&lt;&gt;"Q",D20&lt;&gt;"Q"),AND(D2&lt;&gt;"",D20&lt;&gt;"")),IF(D2=D20,1,0),"")</f>
        <v/>
      </c>
      <c r="E39" s="117" t="str">
        <f t="shared" ref="E39:BP39" si="3">IF(AND(AND(E2&lt;&gt;"Q",E20&lt;&gt;"Q"),AND(E2&lt;&gt;"",E20&lt;&gt;"")),IF(E2=E20,1,0),"")</f>
        <v/>
      </c>
      <c r="F39" s="117" t="str">
        <f t="shared" si="3"/>
        <v/>
      </c>
      <c r="G39" s="117" t="str">
        <f t="shared" si="3"/>
        <v/>
      </c>
      <c r="H39" s="117" t="str">
        <f t="shared" si="3"/>
        <v/>
      </c>
      <c r="I39" s="117" t="str">
        <f t="shared" si="3"/>
        <v/>
      </c>
      <c r="J39" s="117" t="str">
        <f t="shared" si="3"/>
        <v/>
      </c>
      <c r="K39" s="117" t="str">
        <f t="shared" si="3"/>
        <v/>
      </c>
      <c r="L39" s="117" t="str">
        <f t="shared" si="3"/>
        <v/>
      </c>
      <c r="M39" s="117" t="str">
        <f t="shared" si="3"/>
        <v/>
      </c>
      <c r="N39" s="117" t="str">
        <f t="shared" si="3"/>
        <v/>
      </c>
      <c r="O39" s="117" t="str">
        <f t="shared" si="3"/>
        <v/>
      </c>
      <c r="P39" s="117" t="str">
        <f t="shared" si="3"/>
        <v/>
      </c>
      <c r="Q39" s="117" t="str">
        <f t="shared" si="3"/>
        <v/>
      </c>
      <c r="R39" s="117" t="str">
        <f t="shared" si="3"/>
        <v/>
      </c>
      <c r="S39" s="117" t="str">
        <f t="shared" si="3"/>
        <v/>
      </c>
      <c r="T39" s="117" t="str">
        <f t="shared" si="3"/>
        <v/>
      </c>
      <c r="U39" s="117" t="str">
        <f t="shared" si="3"/>
        <v/>
      </c>
      <c r="V39" s="117" t="str">
        <f t="shared" si="3"/>
        <v/>
      </c>
      <c r="W39" s="117" t="str">
        <f t="shared" si="3"/>
        <v/>
      </c>
      <c r="X39" s="117" t="str">
        <f t="shared" si="3"/>
        <v/>
      </c>
      <c r="Y39" s="117" t="str">
        <f t="shared" si="3"/>
        <v/>
      </c>
      <c r="Z39" s="117" t="str">
        <f t="shared" si="3"/>
        <v/>
      </c>
      <c r="AA39" s="117" t="str">
        <f t="shared" si="3"/>
        <v/>
      </c>
      <c r="AB39" s="117" t="str">
        <f t="shared" si="3"/>
        <v/>
      </c>
      <c r="AC39" s="117" t="str">
        <f t="shared" si="3"/>
        <v/>
      </c>
      <c r="AD39" s="117" t="str">
        <f t="shared" si="3"/>
        <v/>
      </c>
      <c r="AE39" s="117" t="str">
        <f t="shared" si="3"/>
        <v/>
      </c>
      <c r="AF39" s="117" t="str">
        <f t="shared" si="3"/>
        <v/>
      </c>
      <c r="AG39" s="117" t="str">
        <f t="shared" si="3"/>
        <v/>
      </c>
      <c r="AH39" s="117" t="str">
        <f t="shared" si="3"/>
        <v/>
      </c>
      <c r="AI39" s="117" t="str">
        <f t="shared" si="3"/>
        <v/>
      </c>
      <c r="AJ39" s="117" t="str">
        <f t="shared" si="3"/>
        <v/>
      </c>
      <c r="AK39" s="117" t="str">
        <f t="shared" si="3"/>
        <v/>
      </c>
      <c r="AL39" s="117" t="str">
        <f t="shared" si="3"/>
        <v/>
      </c>
      <c r="AM39" s="117" t="str">
        <f t="shared" si="3"/>
        <v/>
      </c>
      <c r="AN39" s="117" t="str">
        <f t="shared" si="3"/>
        <v/>
      </c>
      <c r="AO39" s="117" t="str">
        <f t="shared" si="3"/>
        <v/>
      </c>
      <c r="AP39" s="117" t="str">
        <f t="shared" si="3"/>
        <v/>
      </c>
      <c r="AQ39" s="117" t="str">
        <f t="shared" si="3"/>
        <v/>
      </c>
      <c r="AR39" s="117" t="str">
        <f t="shared" si="3"/>
        <v/>
      </c>
      <c r="AS39" s="117" t="str">
        <f t="shared" si="3"/>
        <v/>
      </c>
      <c r="AT39" s="117" t="str">
        <f t="shared" si="3"/>
        <v/>
      </c>
      <c r="AU39" s="117" t="str">
        <f t="shared" si="3"/>
        <v/>
      </c>
      <c r="AV39" s="117" t="str">
        <f t="shared" si="3"/>
        <v/>
      </c>
      <c r="AW39" s="117" t="str">
        <f t="shared" si="3"/>
        <v/>
      </c>
      <c r="AX39" s="117" t="str">
        <f t="shared" si="3"/>
        <v/>
      </c>
      <c r="AY39" s="117" t="str">
        <f t="shared" si="3"/>
        <v/>
      </c>
      <c r="AZ39" s="117" t="str">
        <f t="shared" si="3"/>
        <v/>
      </c>
      <c r="BA39" s="117" t="str">
        <f t="shared" si="3"/>
        <v/>
      </c>
      <c r="BB39" s="117" t="str">
        <f t="shared" si="3"/>
        <v/>
      </c>
      <c r="BC39" s="117" t="str">
        <f t="shared" si="3"/>
        <v/>
      </c>
      <c r="BD39" s="117" t="str">
        <f t="shared" si="3"/>
        <v/>
      </c>
      <c r="BE39" s="117" t="str">
        <f t="shared" si="3"/>
        <v/>
      </c>
      <c r="BF39" s="117" t="str">
        <f t="shared" si="3"/>
        <v/>
      </c>
      <c r="BG39" s="117" t="str">
        <f t="shared" si="3"/>
        <v/>
      </c>
      <c r="BH39" s="117" t="str">
        <f t="shared" si="3"/>
        <v/>
      </c>
      <c r="BI39" s="117" t="str">
        <f t="shared" si="3"/>
        <v/>
      </c>
      <c r="BJ39" s="117" t="str">
        <f t="shared" si="3"/>
        <v/>
      </c>
      <c r="BK39" s="117" t="str">
        <f t="shared" si="3"/>
        <v/>
      </c>
      <c r="BL39" s="117" t="str">
        <f t="shared" si="3"/>
        <v/>
      </c>
      <c r="BM39" s="117" t="str">
        <f t="shared" si="3"/>
        <v/>
      </c>
      <c r="BN39" s="117" t="str">
        <f t="shared" si="3"/>
        <v/>
      </c>
      <c r="BO39" s="117" t="str">
        <f t="shared" si="3"/>
        <v/>
      </c>
      <c r="BP39" s="117" t="str">
        <f t="shared" si="3"/>
        <v/>
      </c>
      <c r="BQ39" s="117" t="str">
        <f t="shared" ref="BQ39:BV39" si="4">IF(AND(AND(BQ2&lt;&gt;"Q",BQ20&lt;&gt;"Q"),AND(BQ2&lt;&gt;"",BQ20&lt;&gt;"")),IF(BQ2=BQ20,1,0),"")</f>
        <v/>
      </c>
      <c r="BR39" s="117" t="str">
        <f t="shared" si="4"/>
        <v/>
      </c>
      <c r="BS39" s="117" t="str">
        <f t="shared" si="4"/>
        <v/>
      </c>
      <c r="BT39" s="117" t="str">
        <f t="shared" si="4"/>
        <v/>
      </c>
      <c r="BU39" s="117" t="str">
        <f t="shared" si="4"/>
        <v/>
      </c>
      <c r="BV39" s="117" t="str">
        <f t="shared" si="4"/>
        <v/>
      </c>
    </row>
    <row r="40" spans="1:74">
      <c r="A40" s="105"/>
      <c r="B40" s="106" t="s">
        <v>62</v>
      </c>
      <c r="C40" s="118" t="str">
        <f>IF(AND(C2&lt;&gt;"",C20&lt;&gt;""),IF(C3=C21,1,0),"")</f>
        <v/>
      </c>
      <c r="D40" s="118" t="str">
        <f t="shared" ref="D40:BO40" si="5">IF(AND(D2&lt;&gt;"",D20&lt;&gt;""),IF(D3=D21,1,0),"")</f>
        <v/>
      </c>
      <c r="E40" s="118" t="str">
        <f t="shared" si="5"/>
        <v/>
      </c>
      <c r="F40" s="118" t="str">
        <f t="shared" si="5"/>
        <v/>
      </c>
      <c r="G40" s="118" t="str">
        <f t="shared" si="5"/>
        <v/>
      </c>
      <c r="H40" s="118" t="str">
        <f t="shared" si="5"/>
        <v/>
      </c>
      <c r="I40" s="118" t="str">
        <f t="shared" si="5"/>
        <v/>
      </c>
      <c r="J40" s="118" t="str">
        <f t="shared" si="5"/>
        <v/>
      </c>
      <c r="K40" s="118" t="str">
        <f t="shared" si="5"/>
        <v/>
      </c>
      <c r="L40" s="118" t="str">
        <f t="shared" si="5"/>
        <v/>
      </c>
      <c r="M40" s="118" t="str">
        <f t="shared" si="5"/>
        <v/>
      </c>
      <c r="N40" s="118" t="str">
        <f t="shared" si="5"/>
        <v/>
      </c>
      <c r="O40" s="118" t="str">
        <f t="shared" si="5"/>
        <v/>
      </c>
      <c r="P40" s="118" t="str">
        <f t="shared" si="5"/>
        <v/>
      </c>
      <c r="Q40" s="118" t="str">
        <f t="shared" si="5"/>
        <v/>
      </c>
      <c r="R40" s="118" t="str">
        <f t="shared" si="5"/>
        <v/>
      </c>
      <c r="S40" s="118" t="str">
        <f t="shared" si="5"/>
        <v/>
      </c>
      <c r="T40" s="118" t="str">
        <f t="shared" si="5"/>
        <v/>
      </c>
      <c r="U40" s="118" t="str">
        <f t="shared" si="5"/>
        <v/>
      </c>
      <c r="V40" s="118" t="str">
        <f t="shared" si="5"/>
        <v/>
      </c>
      <c r="W40" s="118" t="str">
        <f t="shared" si="5"/>
        <v/>
      </c>
      <c r="X40" s="118" t="str">
        <f t="shared" si="5"/>
        <v/>
      </c>
      <c r="Y40" s="118" t="str">
        <f t="shared" si="5"/>
        <v/>
      </c>
      <c r="Z40" s="118" t="str">
        <f t="shared" si="5"/>
        <v/>
      </c>
      <c r="AA40" s="118" t="str">
        <f t="shared" si="5"/>
        <v/>
      </c>
      <c r="AB40" s="118" t="str">
        <f t="shared" si="5"/>
        <v/>
      </c>
      <c r="AC40" s="118" t="str">
        <f t="shared" si="5"/>
        <v/>
      </c>
      <c r="AD40" s="118" t="str">
        <f t="shared" si="5"/>
        <v/>
      </c>
      <c r="AE40" s="118" t="str">
        <f t="shared" si="5"/>
        <v/>
      </c>
      <c r="AF40" s="118" t="str">
        <f t="shared" si="5"/>
        <v/>
      </c>
      <c r="AG40" s="118" t="str">
        <f t="shared" si="5"/>
        <v/>
      </c>
      <c r="AH40" s="118" t="str">
        <f t="shared" si="5"/>
        <v/>
      </c>
      <c r="AI40" s="118" t="str">
        <f t="shared" si="5"/>
        <v/>
      </c>
      <c r="AJ40" s="118" t="str">
        <f t="shared" si="5"/>
        <v/>
      </c>
      <c r="AK40" s="118" t="str">
        <f t="shared" si="5"/>
        <v/>
      </c>
      <c r="AL40" s="118" t="str">
        <f t="shared" si="5"/>
        <v/>
      </c>
      <c r="AM40" s="118" t="str">
        <f t="shared" si="5"/>
        <v/>
      </c>
      <c r="AN40" s="118" t="str">
        <f t="shared" si="5"/>
        <v/>
      </c>
      <c r="AO40" s="118" t="str">
        <f t="shared" si="5"/>
        <v/>
      </c>
      <c r="AP40" s="118" t="str">
        <f t="shared" si="5"/>
        <v/>
      </c>
      <c r="AQ40" s="118" t="str">
        <f t="shared" si="5"/>
        <v/>
      </c>
      <c r="AR40" s="118" t="str">
        <f t="shared" si="5"/>
        <v/>
      </c>
      <c r="AS40" s="118" t="str">
        <f t="shared" si="5"/>
        <v/>
      </c>
      <c r="AT40" s="118" t="str">
        <f t="shared" si="5"/>
        <v/>
      </c>
      <c r="AU40" s="118" t="str">
        <f t="shared" si="5"/>
        <v/>
      </c>
      <c r="AV40" s="118" t="str">
        <f t="shared" si="5"/>
        <v/>
      </c>
      <c r="AW40" s="118" t="str">
        <f t="shared" si="5"/>
        <v/>
      </c>
      <c r="AX40" s="118" t="str">
        <f t="shared" si="5"/>
        <v/>
      </c>
      <c r="AY40" s="118" t="str">
        <f t="shared" si="5"/>
        <v/>
      </c>
      <c r="AZ40" s="118" t="str">
        <f t="shared" si="5"/>
        <v/>
      </c>
      <c r="BA40" s="118" t="str">
        <f t="shared" si="5"/>
        <v/>
      </c>
      <c r="BB40" s="118" t="str">
        <f t="shared" si="5"/>
        <v/>
      </c>
      <c r="BC40" s="118" t="str">
        <f t="shared" si="5"/>
        <v/>
      </c>
      <c r="BD40" s="118" t="str">
        <f t="shared" si="5"/>
        <v/>
      </c>
      <c r="BE40" s="118" t="str">
        <f t="shared" si="5"/>
        <v/>
      </c>
      <c r="BF40" s="118" t="str">
        <f t="shared" si="5"/>
        <v/>
      </c>
      <c r="BG40" s="118" t="str">
        <f t="shared" si="5"/>
        <v/>
      </c>
      <c r="BH40" s="118" t="str">
        <f t="shared" si="5"/>
        <v/>
      </c>
      <c r="BI40" s="118" t="str">
        <f t="shared" si="5"/>
        <v/>
      </c>
      <c r="BJ40" s="118" t="str">
        <f t="shared" si="5"/>
        <v/>
      </c>
      <c r="BK40" s="118" t="str">
        <f t="shared" si="5"/>
        <v/>
      </c>
      <c r="BL40" s="118" t="str">
        <f t="shared" si="5"/>
        <v/>
      </c>
      <c r="BM40" s="118" t="str">
        <f t="shared" si="5"/>
        <v/>
      </c>
      <c r="BN40" s="118" t="str">
        <f t="shared" si="5"/>
        <v/>
      </c>
      <c r="BO40" s="118" t="str">
        <f t="shared" si="5"/>
        <v/>
      </c>
      <c r="BP40" s="118" t="str">
        <f t="shared" ref="BP40:BV40" si="6">IF(AND(BP2&lt;&gt;"",BP20&lt;&gt;""),IF(BP3=BP21,1,0),"")</f>
        <v/>
      </c>
      <c r="BQ40" s="118" t="str">
        <f t="shared" si="6"/>
        <v/>
      </c>
      <c r="BR40" s="118" t="str">
        <f t="shared" si="6"/>
        <v/>
      </c>
      <c r="BS40" s="118" t="str">
        <f t="shared" si="6"/>
        <v/>
      </c>
      <c r="BT40" s="118" t="str">
        <f t="shared" si="6"/>
        <v/>
      </c>
      <c r="BU40" s="118" t="str">
        <f t="shared" si="6"/>
        <v/>
      </c>
      <c r="BV40" s="118" t="str">
        <f t="shared" si="6"/>
        <v/>
      </c>
    </row>
    <row r="41" spans="1:74">
      <c r="A41" s="105">
        <f>A4</f>
        <v>0</v>
      </c>
      <c r="B41" s="106" t="s">
        <v>61</v>
      </c>
      <c r="C41" s="118" t="str">
        <f>IF(AND(AND(C4&lt;&gt;"Q",C22&lt;&gt;"Q"),AND(C4&lt;&gt;"",C22&lt;&gt;"")),IF(C4=C22,1,0),"")</f>
        <v/>
      </c>
      <c r="D41" s="118" t="str">
        <f t="shared" ref="D41:BO41" si="7">IF(AND(AND(D4&lt;&gt;"Q",D22&lt;&gt;"Q"),AND(D4&lt;&gt;"",D22&lt;&gt;"")),IF(D4=D22,1,0),"")</f>
        <v/>
      </c>
      <c r="E41" s="118" t="str">
        <f t="shared" si="7"/>
        <v/>
      </c>
      <c r="F41" s="118" t="str">
        <f t="shared" si="7"/>
        <v/>
      </c>
      <c r="G41" s="118" t="str">
        <f t="shared" si="7"/>
        <v/>
      </c>
      <c r="H41" s="118" t="str">
        <f t="shared" si="7"/>
        <v/>
      </c>
      <c r="I41" s="118" t="str">
        <f t="shared" si="7"/>
        <v/>
      </c>
      <c r="J41" s="118" t="str">
        <f t="shared" si="7"/>
        <v/>
      </c>
      <c r="K41" s="118" t="str">
        <f t="shared" si="7"/>
        <v/>
      </c>
      <c r="L41" s="118" t="str">
        <f t="shared" si="7"/>
        <v/>
      </c>
      <c r="M41" s="118" t="str">
        <f t="shared" si="7"/>
        <v/>
      </c>
      <c r="N41" s="118" t="str">
        <f t="shared" si="7"/>
        <v/>
      </c>
      <c r="O41" s="118" t="str">
        <f t="shared" si="7"/>
        <v/>
      </c>
      <c r="P41" s="118" t="str">
        <f t="shared" si="7"/>
        <v/>
      </c>
      <c r="Q41" s="118" t="str">
        <f t="shared" si="7"/>
        <v/>
      </c>
      <c r="R41" s="118" t="str">
        <f t="shared" si="7"/>
        <v/>
      </c>
      <c r="S41" s="118" t="str">
        <f t="shared" si="7"/>
        <v/>
      </c>
      <c r="T41" s="118" t="str">
        <f t="shared" si="7"/>
        <v/>
      </c>
      <c r="U41" s="118" t="str">
        <f t="shared" si="7"/>
        <v/>
      </c>
      <c r="V41" s="118" t="str">
        <f t="shared" si="7"/>
        <v/>
      </c>
      <c r="W41" s="118" t="str">
        <f t="shared" si="7"/>
        <v/>
      </c>
      <c r="X41" s="118" t="str">
        <f t="shared" si="7"/>
        <v/>
      </c>
      <c r="Y41" s="118" t="str">
        <f t="shared" si="7"/>
        <v/>
      </c>
      <c r="Z41" s="118" t="str">
        <f t="shared" si="7"/>
        <v/>
      </c>
      <c r="AA41" s="118" t="str">
        <f t="shared" si="7"/>
        <v/>
      </c>
      <c r="AB41" s="118" t="str">
        <f t="shared" si="7"/>
        <v/>
      </c>
      <c r="AC41" s="118" t="str">
        <f t="shared" si="7"/>
        <v/>
      </c>
      <c r="AD41" s="118" t="str">
        <f t="shared" si="7"/>
        <v/>
      </c>
      <c r="AE41" s="118" t="str">
        <f t="shared" si="7"/>
        <v/>
      </c>
      <c r="AF41" s="118" t="str">
        <f t="shared" si="7"/>
        <v/>
      </c>
      <c r="AG41" s="118" t="str">
        <f t="shared" si="7"/>
        <v/>
      </c>
      <c r="AH41" s="118" t="str">
        <f t="shared" si="7"/>
        <v/>
      </c>
      <c r="AI41" s="118" t="str">
        <f t="shared" si="7"/>
        <v/>
      </c>
      <c r="AJ41" s="118" t="str">
        <f t="shared" si="7"/>
        <v/>
      </c>
      <c r="AK41" s="118" t="str">
        <f t="shared" si="7"/>
        <v/>
      </c>
      <c r="AL41" s="118" t="str">
        <f t="shared" si="7"/>
        <v/>
      </c>
      <c r="AM41" s="118" t="str">
        <f t="shared" si="7"/>
        <v/>
      </c>
      <c r="AN41" s="118" t="str">
        <f t="shared" si="7"/>
        <v/>
      </c>
      <c r="AO41" s="118" t="str">
        <f t="shared" si="7"/>
        <v/>
      </c>
      <c r="AP41" s="118" t="str">
        <f t="shared" si="7"/>
        <v/>
      </c>
      <c r="AQ41" s="118" t="str">
        <f t="shared" si="7"/>
        <v/>
      </c>
      <c r="AR41" s="118" t="str">
        <f t="shared" si="7"/>
        <v/>
      </c>
      <c r="AS41" s="118" t="str">
        <f t="shared" si="7"/>
        <v/>
      </c>
      <c r="AT41" s="118" t="str">
        <f t="shared" si="7"/>
        <v/>
      </c>
      <c r="AU41" s="118" t="str">
        <f t="shared" si="7"/>
        <v/>
      </c>
      <c r="AV41" s="118" t="str">
        <f t="shared" si="7"/>
        <v/>
      </c>
      <c r="AW41" s="118" t="str">
        <f t="shared" si="7"/>
        <v/>
      </c>
      <c r="AX41" s="118" t="str">
        <f t="shared" si="7"/>
        <v/>
      </c>
      <c r="AY41" s="118" t="str">
        <f t="shared" si="7"/>
        <v/>
      </c>
      <c r="AZ41" s="118" t="str">
        <f t="shared" si="7"/>
        <v/>
      </c>
      <c r="BA41" s="118" t="str">
        <f t="shared" si="7"/>
        <v/>
      </c>
      <c r="BB41" s="118" t="str">
        <f t="shared" si="7"/>
        <v/>
      </c>
      <c r="BC41" s="118" t="str">
        <f t="shared" si="7"/>
        <v/>
      </c>
      <c r="BD41" s="118" t="str">
        <f t="shared" si="7"/>
        <v/>
      </c>
      <c r="BE41" s="118" t="str">
        <f t="shared" si="7"/>
        <v/>
      </c>
      <c r="BF41" s="118" t="str">
        <f t="shared" si="7"/>
        <v/>
      </c>
      <c r="BG41" s="118" t="str">
        <f t="shared" si="7"/>
        <v/>
      </c>
      <c r="BH41" s="118" t="str">
        <f t="shared" si="7"/>
        <v/>
      </c>
      <c r="BI41" s="118" t="str">
        <f t="shared" si="7"/>
        <v/>
      </c>
      <c r="BJ41" s="118" t="str">
        <f t="shared" si="7"/>
        <v/>
      </c>
      <c r="BK41" s="118" t="str">
        <f t="shared" si="7"/>
        <v/>
      </c>
      <c r="BL41" s="118" t="str">
        <f t="shared" si="7"/>
        <v/>
      </c>
      <c r="BM41" s="118" t="str">
        <f t="shared" si="7"/>
        <v/>
      </c>
      <c r="BN41" s="118" t="str">
        <f t="shared" si="7"/>
        <v/>
      </c>
      <c r="BO41" s="118" t="str">
        <f t="shared" si="7"/>
        <v/>
      </c>
      <c r="BP41" s="118" t="str">
        <f t="shared" ref="BP41:BV41" si="8">IF(AND(AND(BP4&lt;&gt;"Q",BP22&lt;&gt;"Q"),AND(BP4&lt;&gt;"",BP22&lt;&gt;"")),IF(BP4=BP22,1,0),"")</f>
        <v/>
      </c>
      <c r="BQ41" s="118" t="str">
        <f t="shared" si="8"/>
        <v/>
      </c>
      <c r="BR41" s="118" t="str">
        <f t="shared" si="8"/>
        <v/>
      </c>
      <c r="BS41" s="118" t="str">
        <f t="shared" si="8"/>
        <v/>
      </c>
      <c r="BT41" s="118" t="str">
        <f t="shared" si="8"/>
        <v/>
      </c>
      <c r="BU41" s="118" t="str">
        <f t="shared" si="8"/>
        <v/>
      </c>
      <c r="BV41" s="118" t="str">
        <f t="shared" si="8"/>
        <v/>
      </c>
    </row>
    <row r="42" spans="1:74">
      <c r="A42" s="105"/>
      <c r="B42" s="106" t="s">
        <v>62</v>
      </c>
      <c r="C42" s="118" t="str">
        <f>IF(AND(C4&lt;&gt;"",C22&lt;&gt;""),IF(C5=C23,1,0),"")</f>
        <v/>
      </c>
      <c r="D42" s="118" t="str">
        <f t="shared" ref="D42:BO42" si="9">IF(AND(D4&lt;&gt;"",D22&lt;&gt;""),IF(D5=D23,1,0),"")</f>
        <v/>
      </c>
      <c r="E42" s="118" t="str">
        <f t="shared" si="9"/>
        <v/>
      </c>
      <c r="F42" s="118" t="str">
        <f t="shared" si="9"/>
        <v/>
      </c>
      <c r="G42" s="118" t="str">
        <f t="shared" si="9"/>
        <v/>
      </c>
      <c r="H42" s="118" t="str">
        <f t="shared" si="9"/>
        <v/>
      </c>
      <c r="I42" s="118" t="str">
        <f t="shared" si="9"/>
        <v/>
      </c>
      <c r="J42" s="118" t="str">
        <f t="shared" si="9"/>
        <v/>
      </c>
      <c r="K42" s="118" t="str">
        <f t="shared" si="9"/>
        <v/>
      </c>
      <c r="L42" s="118" t="str">
        <f t="shared" si="9"/>
        <v/>
      </c>
      <c r="M42" s="118" t="str">
        <f t="shared" si="9"/>
        <v/>
      </c>
      <c r="N42" s="118" t="str">
        <f t="shared" si="9"/>
        <v/>
      </c>
      <c r="O42" s="118" t="str">
        <f t="shared" si="9"/>
        <v/>
      </c>
      <c r="P42" s="118" t="str">
        <f t="shared" si="9"/>
        <v/>
      </c>
      <c r="Q42" s="118" t="str">
        <f t="shared" si="9"/>
        <v/>
      </c>
      <c r="R42" s="118" t="str">
        <f t="shared" si="9"/>
        <v/>
      </c>
      <c r="S42" s="118" t="str">
        <f t="shared" si="9"/>
        <v/>
      </c>
      <c r="T42" s="118" t="str">
        <f t="shared" si="9"/>
        <v/>
      </c>
      <c r="U42" s="118" t="str">
        <f t="shared" si="9"/>
        <v/>
      </c>
      <c r="V42" s="118" t="str">
        <f t="shared" si="9"/>
        <v/>
      </c>
      <c r="W42" s="118" t="str">
        <f t="shared" si="9"/>
        <v/>
      </c>
      <c r="X42" s="118" t="str">
        <f t="shared" si="9"/>
        <v/>
      </c>
      <c r="Y42" s="118" t="str">
        <f t="shared" si="9"/>
        <v/>
      </c>
      <c r="Z42" s="118" t="str">
        <f t="shared" si="9"/>
        <v/>
      </c>
      <c r="AA42" s="118" t="str">
        <f t="shared" si="9"/>
        <v/>
      </c>
      <c r="AB42" s="118" t="str">
        <f t="shared" si="9"/>
        <v/>
      </c>
      <c r="AC42" s="118" t="str">
        <f t="shared" si="9"/>
        <v/>
      </c>
      <c r="AD42" s="118" t="str">
        <f t="shared" si="9"/>
        <v/>
      </c>
      <c r="AE42" s="118" t="str">
        <f t="shared" si="9"/>
        <v/>
      </c>
      <c r="AF42" s="118" t="str">
        <f t="shared" si="9"/>
        <v/>
      </c>
      <c r="AG42" s="118" t="str">
        <f t="shared" si="9"/>
        <v/>
      </c>
      <c r="AH42" s="118" t="str">
        <f t="shared" si="9"/>
        <v/>
      </c>
      <c r="AI42" s="118" t="str">
        <f t="shared" si="9"/>
        <v/>
      </c>
      <c r="AJ42" s="118" t="str">
        <f t="shared" si="9"/>
        <v/>
      </c>
      <c r="AK42" s="118" t="str">
        <f t="shared" si="9"/>
        <v/>
      </c>
      <c r="AL42" s="118" t="str">
        <f t="shared" si="9"/>
        <v/>
      </c>
      <c r="AM42" s="118" t="str">
        <f t="shared" si="9"/>
        <v/>
      </c>
      <c r="AN42" s="118" t="str">
        <f t="shared" si="9"/>
        <v/>
      </c>
      <c r="AO42" s="118" t="str">
        <f t="shared" si="9"/>
        <v/>
      </c>
      <c r="AP42" s="118" t="str">
        <f t="shared" si="9"/>
        <v/>
      </c>
      <c r="AQ42" s="118" t="str">
        <f t="shared" si="9"/>
        <v/>
      </c>
      <c r="AR42" s="118" t="str">
        <f t="shared" si="9"/>
        <v/>
      </c>
      <c r="AS42" s="118" t="str">
        <f t="shared" si="9"/>
        <v/>
      </c>
      <c r="AT42" s="118" t="str">
        <f t="shared" si="9"/>
        <v/>
      </c>
      <c r="AU42" s="118" t="str">
        <f t="shared" si="9"/>
        <v/>
      </c>
      <c r="AV42" s="118" t="str">
        <f t="shared" si="9"/>
        <v/>
      </c>
      <c r="AW42" s="118" t="str">
        <f t="shared" si="9"/>
        <v/>
      </c>
      <c r="AX42" s="118" t="str">
        <f t="shared" si="9"/>
        <v/>
      </c>
      <c r="AY42" s="118" t="str">
        <f t="shared" si="9"/>
        <v/>
      </c>
      <c r="AZ42" s="118" t="str">
        <f t="shared" si="9"/>
        <v/>
      </c>
      <c r="BA42" s="118" t="str">
        <f t="shared" si="9"/>
        <v/>
      </c>
      <c r="BB42" s="118" t="str">
        <f t="shared" si="9"/>
        <v/>
      </c>
      <c r="BC42" s="118" t="str">
        <f t="shared" si="9"/>
        <v/>
      </c>
      <c r="BD42" s="118" t="str">
        <f t="shared" si="9"/>
        <v/>
      </c>
      <c r="BE42" s="118" t="str">
        <f t="shared" si="9"/>
        <v/>
      </c>
      <c r="BF42" s="118" t="str">
        <f t="shared" si="9"/>
        <v/>
      </c>
      <c r="BG42" s="118" t="str">
        <f t="shared" si="9"/>
        <v/>
      </c>
      <c r="BH42" s="118" t="str">
        <f t="shared" si="9"/>
        <v/>
      </c>
      <c r="BI42" s="118" t="str">
        <f t="shared" si="9"/>
        <v/>
      </c>
      <c r="BJ42" s="118" t="str">
        <f t="shared" si="9"/>
        <v/>
      </c>
      <c r="BK42" s="118" t="str">
        <f t="shared" si="9"/>
        <v/>
      </c>
      <c r="BL42" s="118" t="str">
        <f t="shared" si="9"/>
        <v/>
      </c>
      <c r="BM42" s="118" t="str">
        <f t="shared" si="9"/>
        <v/>
      </c>
      <c r="BN42" s="118" t="str">
        <f t="shared" si="9"/>
        <v/>
      </c>
      <c r="BO42" s="118" t="str">
        <f t="shared" si="9"/>
        <v/>
      </c>
      <c r="BP42" s="118" t="str">
        <f t="shared" ref="BP42:BV42" si="10">IF(AND(BP4&lt;&gt;"",BP22&lt;&gt;""),IF(BP5=BP23,1,0),"")</f>
        <v/>
      </c>
      <c r="BQ42" s="118" t="str">
        <f t="shared" si="10"/>
        <v/>
      </c>
      <c r="BR42" s="118" t="str">
        <f t="shared" si="10"/>
        <v/>
      </c>
      <c r="BS42" s="118" t="str">
        <f t="shared" si="10"/>
        <v/>
      </c>
      <c r="BT42" s="118" t="str">
        <f t="shared" si="10"/>
        <v/>
      </c>
      <c r="BU42" s="118" t="str">
        <f t="shared" si="10"/>
        <v/>
      </c>
      <c r="BV42" s="118" t="str">
        <f t="shared" si="10"/>
        <v/>
      </c>
    </row>
    <row r="43" spans="1:74">
      <c r="A43" s="105">
        <f>A6</f>
        <v>0</v>
      </c>
      <c r="B43" s="106" t="s">
        <v>61</v>
      </c>
      <c r="C43" s="118" t="str">
        <f>IF(AND(AND(C6&lt;&gt;"Q",C24&lt;&gt;"Q"),AND(C6&lt;&gt;"",C24&lt;&gt;"")),IF(C6=C24,1,0),"")</f>
        <v/>
      </c>
      <c r="D43" s="118" t="str">
        <f t="shared" ref="D43:BO43" si="11">IF(AND(AND(D6&lt;&gt;"Q",D24&lt;&gt;"Q"),AND(D6&lt;&gt;"",D24&lt;&gt;"")),IF(D6=D24,1,0),"")</f>
        <v/>
      </c>
      <c r="E43" s="118" t="str">
        <f t="shared" si="11"/>
        <v/>
      </c>
      <c r="F43" s="118" t="str">
        <f t="shared" si="11"/>
        <v/>
      </c>
      <c r="G43" s="118" t="str">
        <f t="shared" si="11"/>
        <v/>
      </c>
      <c r="H43" s="118" t="str">
        <f t="shared" si="11"/>
        <v/>
      </c>
      <c r="I43" s="118" t="str">
        <f t="shared" si="11"/>
        <v/>
      </c>
      <c r="J43" s="118" t="str">
        <f t="shared" si="11"/>
        <v/>
      </c>
      <c r="K43" s="118" t="str">
        <f t="shared" si="11"/>
        <v/>
      </c>
      <c r="L43" s="118" t="str">
        <f t="shared" si="11"/>
        <v/>
      </c>
      <c r="M43" s="118" t="str">
        <f t="shared" si="11"/>
        <v/>
      </c>
      <c r="N43" s="118" t="str">
        <f t="shared" si="11"/>
        <v/>
      </c>
      <c r="O43" s="118" t="str">
        <f t="shared" si="11"/>
        <v/>
      </c>
      <c r="P43" s="118" t="str">
        <f t="shared" si="11"/>
        <v/>
      </c>
      <c r="Q43" s="118" t="str">
        <f t="shared" si="11"/>
        <v/>
      </c>
      <c r="R43" s="118" t="str">
        <f t="shared" si="11"/>
        <v/>
      </c>
      <c r="S43" s="118" t="str">
        <f t="shared" si="11"/>
        <v/>
      </c>
      <c r="T43" s="118" t="str">
        <f t="shared" si="11"/>
        <v/>
      </c>
      <c r="U43" s="118" t="str">
        <f t="shared" si="11"/>
        <v/>
      </c>
      <c r="V43" s="118" t="str">
        <f t="shared" si="11"/>
        <v/>
      </c>
      <c r="W43" s="118" t="str">
        <f t="shared" si="11"/>
        <v/>
      </c>
      <c r="X43" s="118" t="str">
        <f t="shared" si="11"/>
        <v/>
      </c>
      <c r="Y43" s="118" t="str">
        <f t="shared" si="11"/>
        <v/>
      </c>
      <c r="Z43" s="118" t="str">
        <f t="shared" si="11"/>
        <v/>
      </c>
      <c r="AA43" s="118" t="str">
        <f t="shared" si="11"/>
        <v/>
      </c>
      <c r="AB43" s="118" t="str">
        <f t="shared" si="11"/>
        <v/>
      </c>
      <c r="AC43" s="118" t="str">
        <f t="shared" si="11"/>
        <v/>
      </c>
      <c r="AD43" s="118" t="str">
        <f t="shared" si="11"/>
        <v/>
      </c>
      <c r="AE43" s="118" t="str">
        <f t="shared" si="11"/>
        <v/>
      </c>
      <c r="AF43" s="118" t="str">
        <f t="shared" si="11"/>
        <v/>
      </c>
      <c r="AG43" s="118" t="str">
        <f t="shared" si="11"/>
        <v/>
      </c>
      <c r="AH43" s="118" t="str">
        <f t="shared" si="11"/>
        <v/>
      </c>
      <c r="AI43" s="118" t="str">
        <f t="shared" si="11"/>
        <v/>
      </c>
      <c r="AJ43" s="118" t="str">
        <f t="shared" si="11"/>
        <v/>
      </c>
      <c r="AK43" s="118" t="str">
        <f t="shared" si="11"/>
        <v/>
      </c>
      <c r="AL43" s="118" t="str">
        <f t="shared" si="11"/>
        <v/>
      </c>
      <c r="AM43" s="118" t="str">
        <f t="shared" si="11"/>
        <v/>
      </c>
      <c r="AN43" s="118" t="str">
        <f t="shared" si="11"/>
        <v/>
      </c>
      <c r="AO43" s="118" t="str">
        <f t="shared" si="11"/>
        <v/>
      </c>
      <c r="AP43" s="118" t="str">
        <f t="shared" si="11"/>
        <v/>
      </c>
      <c r="AQ43" s="118" t="str">
        <f t="shared" si="11"/>
        <v/>
      </c>
      <c r="AR43" s="118" t="str">
        <f t="shared" si="11"/>
        <v/>
      </c>
      <c r="AS43" s="118" t="str">
        <f t="shared" si="11"/>
        <v/>
      </c>
      <c r="AT43" s="118" t="str">
        <f t="shared" si="11"/>
        <v/>
      </c>
      <c r="AU43" s="118" t="str">
        <f t="shared" si="11"/>
        <v/>
      </c>
      <c r="AV43" s="118" t="str">
        <f t="shared" si="11"/>
        <v/>
      </c>
      <c r="AW43" s="118" t="str">
        <f t="shared" si="11"/>
        <v/>
      </c>
      <c r="AX43" s="118" t="str">
        <f t="shared" si="11"/>
        <v/>
      </c>
      <c r="AY43" s="118" t="str">
        <f t="shared" si="11"/>
        <v/>
      </c>
      <c r="AZ43" s="118" t="str">
        <f t="shared" si="11"/>
        <v/>
      </c>
      <c r="BA43" s="118" t="str">
        <f t="shared" si="11"/>
        <v/>
      </c>
      <c r="BB43" s="118" t="str">
        <f t="shared" si="11"/>
        <v/>
      </c>
      <c r="BC43" s="118" t="str">
        <f t="shared" si="11"/>
        <v/>
      </c>
      <c r="BD43" s="118" t="str">
        <f t="shared" si="11"/>
        <v/>
      </c>
      <c r="BE43" s="118" t="str">
        <f t="shared" si="11"/>
        <v/>
      </c>
      <c r="BF43" s="118" t="str">
        <f t="shared" si="11"/>
        <v/>
      </c>
      <c r="BG43" s="118" t="str">
        <f t="shared" si="11"/>
        <v/>
      </c>
      <c r="BH43" s="118" t="str">
        <f t="shared" si="11"/>
        <v/>
      </c>
      <c r="BI43" s="118" t="str">
        <f t="shared" si="11"/>
        <v/>
      </c>
      <c r="BJ43" s="118" t="str">
        <f t="shared" si="11"/>
        <v/>
      </c>
      <c r="BK43" s="118" t="str">
        <f t="shared" si="11"/>
        <v/>
      </c>
      <c r="BL43" s="118" t="str">
        <f t="shared" si="11"/>
        <v/>
      </c>
      <c r="BM43" s="118" t="str">
        <f t="shared" si="11"/>
        <v/>
      </c>
      <c r="BN43" s="118" t="str">
        <f t="shared" si="11"/>
        <v/>
      </c>
      <c r="BO43" s="118" t="str">
        <f t="shared" si="11"/>
        <v/>
      </c>
      <c r="BP43" s="118" t="str">
        <f t="shared" ref="BP43:BV43" si="12">IF(AND(AND(BP6&lt;&gt;"Q",BP24&lt;&gt;"Q"),AND(BP6&lt;&gt;"",BP24&lt;&gt;"")),IF(BP6=BP24,1,0),"")</f>
        <v/>
      </c>
      <c r="BQ43" s="118" t="str">
        <f t="shared" si="12"/>
        <v/>
      </c>
      <c r="BR43" s="118" t="str">
        <f t="shared" si="12"/>
        <v/>
      </c>
      <c r="BS43" s="118" t="str">
        <f t="shared" si="12"/>
        <v/>
      </c>
      <c r="BT43" s="118" t="str">
        <f t="shared" si="12"/>
        <v/>
      </c>
      <c r="BU43" s="118" t="str">
        <f t="shared" si="12"/>
        <v/>
      </c>
      <c r="BV43" s="118" t="str">
        <f t="shared" si="12"/>
        <v/>
      </c>
    </row>
    <row r="44" spans="1:74">
      <c r="A44" s="105"/>
      <c r="B44" s="106" t="s">
        <v>62</v>
      </c>
      <c r="C44" s="118" t="str">
        <f>IF(AND(C6&lt;&gt;"",C24&lt;&gt;""),IF(C7=C25,1,0),"")</f>
        <v/>
      </c>
      <c r="D44" s="118" t="str">
        <f t="shared" ref="D44:BO44" si="13">IF(AND(D6&lt;&gt;"",D24&lt;&gt;""),IF(D7=D25,1,0),"")</f>
        <v/>
      </c>
      <c r="E44" s="118" t="str">
        <f t="shared" si="13"/>
        <v/>
      </c>
      <c r="F44" s="118" t="str">
        <f t="shared" si="13"/>
        <v/>
      </c>
      <c r="G44" s="118" t="str">
        <f t="shared" si="13"/>
        <v/>
      </c>
      <c r="H44" s="118" t="str">
        <f t="shared" si="13"/>
        <v/>
      </c>
      <c r="I44" s="118" t="str">
        <f t="shared" si="13"/>
        <v/>
      </c>
      <c r="J44" s="118" t="str">
        <f t="shared" si="13"/>
        <v/>
      </c>
      <c r="K44" s="118" t="str">
        <f t="shared" si="13"/>
        <v/>
      </c>
      <c r="L44" s="118" t="str">
        <f t="shared" si="13"/>
        <v/>
      </c>
      <c r="M44" s="118" t="str">
        <f t="shared" si="13"/>
        <v/>
      </c>
      <c r="N44" s="118" t="str">
        <f t="shared" si="13"/>
        <v/>
      </c>
      <c r="O44" s="118" t="str">
        <f t="shared" si="13"/>
        <v/>
      </c>
      <c r="P44" s="118" t="str">
        <f t="shared" si="13"/>
        <v/>
      </c>
      <c r="Q44" s="118" t="str">
        <f t="shared" si="13"/>
        <v/>
      </c>
      <c r="R44" s="118" t="str">
        <f t="shared" si="13"/>
        <v/>
      </c>
      <c r="S44" s="118" t="str">
        <f t="shared" si="13"/>
        <v/>
      </c>
      <c r="T44" s="118" t="str">
        <f t="shared" si="13"/>
        <v/>
      </c>
      <c r="U44" s="118" t="str">
        <f t="shared" si="13"/>
        <v/>
      </c>
      <c r="V44" s="118" t="str">
        <f t="shared" si="13"/>
        <v/>
      </c>
      <c r="W44" s="118" t="str">
        <f t="shared" si="13"/>
        <v/>
      </c>
      <c r="X44" s="118" t="str">
        <f t="shared" si="13"/>
        <v/>
      </c>
      <c r="Y44" s="118" t="str">
        <f t="shared" si="13"/>
        <v/>
      </c>
      <c r="Z44" s="118" t="str">
        <f t="shared" si="13"/>
        <v/>
      </c>
      <c r="AA44" s="118" t="str">
        <f t="shared" si="13"/>
        <v/>
      </c>
      <c r="AB44" s="118" t="str">
        <f t="shared" si="13"/>
        <v/>
      </c>
      <c r="AC44" s="118" t="str">
        <f t="shared" si="13"/>
        <v/>
      </c>
      <c r="AD44" s="118" t="str">
        <f t="shared" si="13"/>
        <v/>
      </c>
      <c r="AE44" s="118" t="str">
        <f t="shared" si="13"/>
        <v/>
      </c>
      <c r="AF44" s="118" t="str">
        <f t="shared" si="13"/>
        <v/>
      </c>
      <c r="AG44" s="118" t="str">
        <f t="shared" si="13"/>
        <v/>
      </c>
      <c r="AH44" s="118" t="str">
        <f t="shared" si="13"/>
        <v/>
      </c>
      <c r="AI44" s="118" t="str">
        <f t="shared" si="13"/>
        <v/>
      </c>
      <c r="AJ44" s="118" t="str">
        <f t="shared" si="13"/>
        <v/>
      </c>
      <c r="AK44" s="118" t="str">
        <f t="shared" si="13"/>
        <v/>
      </c>
      <c r="AL44" s="118" t="str">
        <f t="shared" si="13"/>
        <v/>
      </c>
      <c r="AM44" s="118" t="str">
        <f t="shared" si="13"/>
        <v/>
      </c>
      <c r="AN44" s="118" t="str">
        <f t="shared" si="13"/>
        <v/>
      </c>
      <c r="AO44" s="118" t="str">
        <f t="shared" si="13"/>
        <v/>
      </c>
      <c r="AP44" s="118" t="str">
        <f t="shared" si="13"/>
        <v/>
      </c>
      <c r="AQ44" s="118" t="str">
        <f t="shared" si="13"/>
        <v/>
      </c>
      <c r="AR44" s="118" t="str">
        <f t="shared" si="13"/>
        <v/>
      </c>
      <c r="AS44" s="118" t="str">
        <f t="shared" si="13"/>
        <v/>
      </c>
      <c r="AT44" s="118" t="str">
        <f t="shared" si="13"/>
        <v/>
      </c>
      <c r="AU44" s="118" t="str">
        <f t="shared" si="13"/>
        <v/>
      </c>
      <c r="AV44" s="118" t="str">
        <f t="shared" si="13"/>
        <v/>
      </c>
      <c r="AW44" s="118" t="str">
        <f t="shared" si="13"/>
        <v/>
      </c>
      <c r="AX44" s="118" t="str">
        <f t="shared" si="13"/>
        <v/>
      </c>
      <c r="AY44" s="118" t="str">
        <f t="shared" si="13"/>
        <v/>
      </c>
      <c r="AZ44" s="118" t="str">
        <f t="shared" si="13"/>
        <v/>
      </c>
      <c r="BA44" s="118" t="str">
        <f t="shared" si="13"/>
        <v/>
      </c>
      <c r="BB44" s="118" t="str">
        <f t="shared" si="13"/>
        <v/>
      </c>
      <c r="BC44" s="118" t="str">
        <f t="shared" si="13"/>
        <v/>
      </c>
      <c r="BD44" s="118" t="str">
        <f t="shared" si="13"/>
        <v/>
      </c>
      <c r="BE44" s="118" t="str">
        <f t="shared" si="13"/>
        <v/>
      </c>
      <c r="BF44" s="118" t="str">
        <f t="shared" si="13"/>
        <v/>
      </c>
      <c r="BG44" s="118" t="str">
        <f t="shared" si="13"/>
        <v/>
      </c>
      <c r="BH44" s="118" t="str">
        <f t="shared" si="13"/>
        <v/>
      </c>
      <c r="BI44" s="118" t="str">
        <f t="shared" si="13"/>
        <v/>
      </c>
      <c r="BJ44" s="118" t="str">
        <f t="shared" si="13"/>
        <v/>
      </c>
      <c r="BK44" s="118" t="str">
        <f t="shared" si="13"/>
        <v/>
      </c>
      <c r="BL44" s="118" t="str">
        <f t="shared" si="13"/>
        <v/>
      </c>
      <c r="BM44" s="118" t="str">
        <f t="shared" si="13"/>
        <v/>
      </c>
      <c r="BN44" s="118" t="str">
        <f t="shared" si="13"/>
        <v/>
      </c>
      <c r="BO44" s="118" t="str">
        <f t="shared" si="13"/>
        <v/>
      </c>
      <c r="BP44" s="118" t="str">
        <f t="shared" ref="BP44:BV44" si="14">IF(AND(BP6&lt;&gt;"",BP24&lt;&gt;""),IF(BP7=BP25,1,0),"")</f>
        <v/>
      </c>
      <c r="BQ44" s="118" t="str">
        <f t="shared" si="14"/>
        <v/>
      </c>
      <c r="BR44" s="118" t="str">
        <f t="shared" si="14"/>
        <v/>
      </c>
      <c r="BS44" s="118" t="str">
        <f t="shared" si="14"/>
        <v/>
      </c>
      <c r="BT44" s="118" t="str">
        <f t="shared" si="14"/>
        <v/>
      </c>
      <c r="BU44" s="118" t="str">
        <f t="shared" si="14"/>
        <v/>
      </c>
      <c r="BV44" s="118" t="str">
        <f t="shared" si="14"/>
        <v/>
      </c>
    </row>
    <row r="45" spans="1:74">
      <c r="A45" s="105">
        <f>A8</f>
        <v>0</v>
      </c>
      <c r="B45" s="106" t="s">
        <v>61</v>
      </c>
      <c r="C45" s="118" t="str">
        <f>IF(AND(AND(C8&lt;&gt;"Q",C26&lt;&gt;"Q"),AND(C8&lt;&gt;"",C26&lt;&gt;"")),IF(C8=C26,1,0),"")</f>
        <v/>
      </c>
      <c r="D45" s="118" t="str">
        <f t="shared" ref="D45:BO45" si="15">IF(AND(AND(D8&lt;&gt;"Q",D26&lt;&gt;"Q"),AND(D8&lt;&gt;"",D26&lt;&gt;"")),IF(D8=D26,1,0),"")</f>
        <v/>
      </c>
      <c r="E45" s="118" t="str">
        <f t="shared" si="15"/>
        <v/>
      </c>
      <c r="F45" s="118" t="str">
        <f t="shared" si="15"/>
        <v/>
      </c>
      <c r="G45" s="118" t="str">
        <f t="shared" si="15"/>
        <v/>
      </c>
      <c r="H45" s="118" t="str">
        <f t="shared" si="15"/>
        <v/>
      </c>
      <c r="I45" s="118" t="str">
        <f t="shared" si="15"/>
        <v/>
      </c>
      <c r="J45" s="118" t="str">
        <f t="shared" si="15"/>
        <v/>
      </c>
      <c r="K45" s="118" t="str">
        <f t="shared" si="15"/>
        <v/>
      </c>
      <c r="L45" s="118" t="str">
        <f t="shared" si="15"/>
        <v/>
      </c>
      <c r="M45" s="118" t="str">
        <f t="shared" si="15"/>
        <v/>
      </c>
      <c r="N45" s="118" t="str">
        <f t="shared" si="15"/>
        <v/>
      </c>
      <c r="O45" s="118" t="str">
        <f t="shared" si="15"/>
        <v/>
      </c>
      <c r="P45" s="118" t="str">
        <f t="shared" si="15"/>
        <v/>
      </c>
      <c r="Q45" s="118" t="str">
        <f t="shared" si="15"/>
        <v/>
      </c>
      <c r="R45" s="118" t="str">
        <f t="shared" si="15"/>
        <v/>
      </c>
      <c r="S45" s="118" t="str">
        <f t="shared" si="15"/>
        <v/>
      </c>
      <c r="T45" s="118" t="str">
        <f t="shared" si="15"/>
        <v/>
      </c>
      <c r="U45" s="118" t="str">
        <f t="shared" si="15"/>
        <v/>
      </c>
      <c r="V45" s="118" t="str">
        <f t="shared" si="15"/>
        <v/>
      </c>
      <c r="W45" s="118" t="str">
        <f t="shared" si="15"/>
        <v/>
      </c>
      <c r="X45" s="118" t="str">
        <f t="shared" si="15"/>
        <v/>
      </c>
      <c r="Y45" s="118" t="str">
        <f t="shared" si="15"/>
        <v/>
      </c>
      <c r="Z45" s="118" t="str">
        <f t="shared" si="15"/>
        <v/>
      </c>
      <c r="AA45" s="118" t="str">
        <f t="shared" si="15"/>
        <v/>
      </c>
      <c r="AB45" s="118" t="str">
        <f t="shared" si="15"/>
        <v/>
      </c>
      <c r="AC45" s="118" t="str">
        <f t="shared" si="15"/>
        <v/>
      </c>
      <c r="AD45" s="118" t="str">
        <f t="shared" si="15"/>
        <v/>
      </c>
      <c r="AE45" s="118" t="str">
        <f t="shared" si="15"/>
        <v/>
      </c>
      <c r="AF45" s="118" t="str">
        <f t="shared" si="15"/>
        <v/>
      </c>
      <c r="AG45" s="118" t="str">
        <f t="shared" si="15"/>
        <v/>
      </c>
      <c r="AH45" s="118" t="str">
        <f t="shared" si="15"/>
        <v/>
      </c>
      <c r="AI45" s="118" t="str">
        <f t="shared" si="15"/>
        <v/>
      </c>
      <c r="AJ45" s="118" t="str">
        <f t="shared" si="15"/>
        <v/>
      </c>
      <c r="AK45" s="118" t="str">
        <f t="shared" si="15"/>
        <v/>
      </c>
      <c r="AL45" s="118" t="str">
        <f t="shared" si="15"/>
        <v/>
      </c>
      <c r="AM45" s="118" t="str">
        <f t="shared" si="15"/>
        <v/>
      </c>
      <c r="AN45" s="118" t="str">
        <f t="shared" si="15"/>
        <v/>
      </c>
      <c r="AO45" s="118" t="str">
        <f t="shared" si="15"/>
        <v/>
      </c>
      <c r="AP45" s="118" t="str">
        <f t="shared" si="15"/>
        <v/>
      </c>
      <c r="AQ45" s="118" t="str">
        <f t="shared" si="15"/>
        <v/>
      </c>
      <c r="AR45" s="118" t="str">
        <f t="shared" si="15"/>
        <v/>
      </c>
      <c r="AS45" s="118" t="str">
        <f t="shared" si="15"/>
        <v/>
      </c>
      <c r="AT45" s="118" t="str">
        <f t="shared" si="15"/>
        <v/>
      </c>
      <c r="AU45" s="118" t="str">
        <f t="shared" si="15"/>
        <v/>
      </c>
      <c r="AV45" s="118" t="str">
        <f t="shared" si="15"/>
        <v/>
      </c>
      <c r="AW45" s="118" t="str">
        <f t="shared" si="15"/>
        <v/>
      </c>
      <c r="AX45" s="118" t="str">
        <f t="shared" si="15"/>
        <v/>
      </c>
      <c r="AY45" s="118" t="str">
        <f t="shared" si="15"/>
        <v/>
      </c>
      <c r="AZ45" s="118" t="str">
        <f t="shared" si="15"/>
        <v/>
      </c>
      <c r="BA45" s="118" t="str">
        <f t="shared" si="15"/>
        <v/>
      </c>
      <c r="BB45" s="118" t="str">
        <f t="shared" si="15"/>
        <v/>
      </c>
      <c r="BC45" s="118" t="str">
        <f t="shared" si="15"/>
        <v/>
      </c>
      <c r="BD45" s="118" t="str">
        <f t="shared" si="15"/>
        <v/>
      </c>
      <c r="BE45" s="118" t="str">
        <f t="shared" si="15"/>
        <v/>
      </c>
      <c r="BF45" s="118" t="str">
        <f t="shared" si="15"/>
        <v/>
      </c>
      <c r="BG45" s="118" t="str">
        <f t="shared" si="15"/>
        <v/>
      </c>
      <c r="BH45" s="118" t="str">
        <f t="shared" si="15"/>
        <v/>
      </c>
      <c r="BI45" s="118" t="str">
        <f t="shared" si="15"/>
        <v/>
      </c>
      <c r="BJ45" s="118" t="str">
        <f t="shared" si="15"/>
        <v/>
      </c>
      <c r="BK45" s="118" t="str">
        <f t="shared" si="15"/>
        <v/>
      </c>
      <c r="BL45" s="118" t="str">
        <f t="shared" si="15"/>
        <v/>
      </c>
      <c r="BM45" s="118" t="str">
        <f t="shared" si="15"/>
        <v/>
      </c>
      <c r="BN45" s="118" t="str">
        <f t="shared" si="15"/>
        <v/>
      </c>
      <c r="BO45" s="118" t="str">
        <f t="shared" si="15"/>
        <v/>
      </c>
      <c r="BP45" s="118" t="str">
        <f t="shared" ref="BP45:BV45" si="16">IF(AND(AND(BP8&lt;&gt;"Q",BP26&lt;&gt;"Q"),AND(BP8&lt;&gt;"",BP26&lt;&gt;"")),IF(BP8=BP26,1,0),"")</f>
        <v/>
      </c>
      <c r="BQ45" s="118" t="str">
        <f t="shared" si="16"/>
        <v/>
      </c>
      <c r="BR45" s="118" t="str">
        <f t="shared" si="16"/>
        <v/>
      </c>
      <c r="BS45" s="118" t="str">
        <f t="shared" si="16"/>
        <v/>
      </c>
      <c r="BT45" s="118" t="str">
        <f t="shared" si="16"/>
        <v/>
      </c>
      <c r="BU45" s="118" t="str">
        <f t="shared" si="16"/>
        <v/>
      </c>
      <c r="BV45" s="118" t="str">
        <f t="shared" si="16"/>
        <v/>
      </c>
    </row>
    <row r="46" spans="1:74">
      <c r="A46" s="105"/>
      <c r="B46" s="106" t="s">
        <v>62</v>
      </c>
      <c r="C46" s="118" t="str">
        <f>IF(AND(C8&lt;&gt;"",C26&lt;&gt;""),IF(C9=C27,1,0),"")</f>
        <v/>
      </c>
      <c r="D46" s="118" t="str">
        <f t="shared" ref="D46:BO46" si="17">IF(AND(D8&lt;&gt;"",D26&lt;&gt;""),IF(D9=D27,1,0),"")</f>
        <v/>
      </c>
      <c r="E46" s="118" t="str">
        <f t="shared" si="17"/>
        <v/>
      </c>
      <c r="F46" s="118" t="str">
        <f t="shared" si="17"/>
        <v/>
      </c>
      <c r="G46" s="118" t="str">
        <f t="shared" si="17"/>
        <v/>
      </c>
      <c r="H46" s="118" t="str">
        <f t="shared" si="17"/>
        <v/>
      </c>
      <c r="I46" s="118" t="str">
        <f t="shared" si="17"/>
        <v/>
      </c>
      <c r="J46" s="118" t="str">
        <f t="shared" si="17"/>
        <v/>
      </c>
      <c r="K46" s="118" t="str">
        <f t="shared" si="17"/>
        <v/>
      </c>
      <c r="L46" s="118" t="str">
        <f t="shared" si="17"/>
        <v/>
      </c>
      <c r="M46" s="118" t="str">
        <f t="shared" si="17"/>
        <v/>
      </c>
      <c r="N46" s="118" t="str">
        <f t="shared" si="17"/>
        <v/>
      </c>
      <c r="O46" s="118" t="str">
        <f t="shared" si="17"/>
        <v/>
      </c>
      <c r="P46" s="118" t="str">
        <f t="shared" si="17"/>
        <v/>
      </c>
      <c r="Q46" s="118" t="str">
        <f t="shared" si="17"/>
        <v/>
      </c>
      <c r="R46" s="118" t="str">
        <f t="shared" si="17"/>
        <v/>
      </c>
      <c r="S46" s="118" t="str">
        <f t="shared" si="17"/>
        <v/>
      </c>
      <c r="T46" s="118" t="str">
        <f t="shared" si="17"/>
        <v/>
      </c>
      <c r="U46" s="118" t="str">
        <f t="shared" si="17"/>
        <v/>
      </c>
      <c r="V46" s="118" t="str">
        <f t="shared" si="17"/>
        <v/>
      </c>
      <c r="W46" s="118" t="str">
        <f t="shared" si="17"/>
        <v/>
      </c>
      <c r="X46" s="118" t="str">
        <f t="shared" si="17"/>
        <v/>
      </c>
      <c r="Y46" s="118" t="str">
        <f t="shared" si="17"/>
        <v/>
      </c>
      <c r="Z46" s="118" t="str">
        <f t="shared" si="17"/>
        <v/>
      </c>
      <c r="AA46" s="118" t="str">
        <f t="shared" si="17"/>
        <v/>
      </c>
      <c r="AB46" s="118" t="str">
        <f t="shared" si="17"/>
        <v/>
      </c>
      <c r="AC46" s="118" t="str">
        <f t="shared" si="17"/>
        <v/>
      </c>
      <c r="AD46" s="118" t="str">
        <f t="shared" si="17"/>
        <v/>
      </c>
      <c r="AE46" s="118" t="str">
        <f t="shared" si="17"/>
        <v/>
      </c>
      <c r="AF46" s="118" t="str">
        <f t="shared" si="17"/>
        <v/>
      </c>
      <c r="AG46" s="118" t="str">
        <f t="shared" si="17"/>
        <v/>
      </c>
      <c r="AH46" s="118" t="str">
        <f t="shared" si="17"/>
        <v/>
      </c>
      <c r="AI46" s="118" t="str">
        <f t="shared" si="17"/>
        <v/>
      </c>
      <c r="AJ46" s="118" t="str">
        <f t="shared" si="17"/>
        <v/>
      </c>
      <c r="AK46" s="118" t="str">
        <f t="shared" si="17"/>
        <v/>
      </c>
      <c r="AL46" s="118" t="str">
        <f t="shared" si="17"/>
        <v/>
      </c>
      <c r="AM46" s="118" t="str">
        <f t="shared" si="17"/>
        <v/>
      </c>
      <c r="AN46" s="118" t="str">
        <f t="shared" si="17"/>
        <v/>
      </c>
      <c r="AO46" s="118" t="str">
        <f t="shared" si="17"/>
        <v/>
      </c>
      <c r="AP46" s="118" t="str">
        <f t="shared" si="17"/>
        <v/>
      </c>
      <c r="AQ46" s="118" t="str">
        <f t="shared" si="17"/>
        <v/>
      </c>
      <c r="AR46" s="118" t="str">
        <f t="shared" si="17"/>
        <v/>
      </c>
      <c r="AS46" s="118" t="str">
        <f t="shared" si="17"/>
        <v/>
      </c>
      <c r="AT46" s="118" t="str">
        <f t="shared" si="17"/>
        <v/>
      </c>
      <c r="AU46" s="118" t="str">
        <f t="shared" si="17"/>
        <v/>
      </c>
      <c r="AV46" s="118" t="str">
        <f t="shared" si="17"/>
        <v/>
      </c>
      <c r="AW46" s="118" t="str">
        <f t="shared" si="17"/>
        <v/>
      </c>
      <c r="AX46" s="118" t="str">
        <f t="shared" si="17"/>
        <v/>
      </c>
      <c r="AY46" s="118" t="str">
        <f t="shared" si="17"/>
        <v/>
      </c>
      <c r="AZ46" s="118" t="str">
        <f t="shared" si="17"/>
        <v/>
      </c>
      <c r="BA46" s="118" t="str">
        <f t="shared" si="17"/>
        <v/>
      </c>
      <c r="BB46" s="118" t="str">
        <f t="shared" si="17"/>
        <v/>
      </c>
      <c r="BC46" s="118" t="str">
        <f t="shared" si="17"/>
        <v/>
      </c>
      <c r="BD46" s="118" t="str">
        <f t="shared" si="17"/>
        <v/>
      </c>
      <c r="BE46" s="118" t="str">
        <f t="shared" si="17"/>
        <v/>
      </c>
      <c r="BF46" s="118" t="str">
        <f t="shared" si="17"/>
        <v/>
      </c>
      <c r="BG46" s="118" t="str">
        <f t="shared" si="17"/>
        <v/>
      </c>
      <c r="BH46" s="118" t="str">
        <f t="shared" si="17"/>
        <v/>
      </c>
      <c r="BI46" s="118" t="str">
        <f t="shared" si="17"/>
        <v/>
      </c>
      <c r="BJ46" s="118" t="str">
        <f t="shared" si="17"/>
        <v/>
      </c>
      <c r="BK46" s="118" t="str">
        <f t="shared" si="17"/>
        <v/>
      </c>
      <c r="BL46" s="118" t="str">
        <f t="shared" si="17"/>
        <v/>
      </c>
      <c r="BM46" s="118" t="str">
        <f t="shared" si="17"/>
        <v/>
      </c>
      <c r="BN46" s="118" t="str">
        <f t="shared" si="17"/>
        <v/>
      </c>
      <c r="BO46" s="118" t="str">
        <f t="shared" si="17"/>
        <v/>
      </c>
      <c r="BP46" s="118" t="str">
        <f t="shared" ref="BP46:BV46" si="18">IF(AND(BP8&lt;&gt;"",BP26&lt;&gt;""),IF(BP9=BP27,1,0),"")</f>
        <v/>
      </c>
      <c r="BQ46" s="118" t="str">
        <f t="shared" si="18"/>
        <v/>
      </c>
      <c r="BR46" s="118" t="str">
        <f t="shared" si="18"/>
        <v/>
      </c>
      <c r="BS46" s="118" t="str">
        <f t="shared" si="18"/>
        <v/>
      </c>
      <c r="BT46" s="118" t="str">
        <f t="shared" si="18"/>
        <v/>
      </c>
      <c r="BU46" s="118" t="str">
        <f t="shared" si="18"/>
        <v/>
      </c>
      <c r="BV46" s="118" t="str">
        <f t="shared" si="18"/>
        <v/>
      </c>
    </row>
    <row r="47" spans="1:74">
      <c r="A47" s="105">
        <f>A10</f>
        <v>0</v>
      </c>
      <c r="B47" s="106" t="s">
        <v>61</v>
      </c>
      <c r="C47" s="118" t="str">
        <f>IF(AND(AND(C10&lt;&gt;"Q",C28&lt;&gt;"Q"),AND(C10&lt;&gt;"",C28&lt;&gt;"")),IF(C10=C28,1,0),"")</f>
        <v/>
      </c>
      <c r="D47" s="118" t="str">
        <f t="shared" ref="D47:BO47" si="19">IF(AND(AND(D10&lt;&gt;"Q",D28&lt;&gt;"Q"),AND(D10&lt;&gt;"",D28&lt;&gt;"")),IF(D10=D28,1,0),"")</f>
        <v/>
      </c>
      <c r="E47" s="118" t="str">
        <f t="shared" si="19"/>
        <v/>
      </c>
      <c r="F47" s="118" t="str">
        <f t="shared" si="19"/>
        <v/>
      </c>
      <c r="G47" s="118" t="str">
        <f t="shared" si="19"/>
        <v/>
      </c>
      <c r="H47" s="118" t="str">
        <f t="shared" si="19"/>
        <v/>
      </c>
      <c r="I47" s="118" t="str">
        <f t="shared" si="19"/>
        <v/>
      </c>
      <c r="J47" s="118" t="str">
        <f t="shared" si="19"/>
        <v/>
      </c>
      <c r="K47" s="118" t="str">
        <f t="shared" si="19"/>
        <v/>
      </c>
      <c r="L47" s="118" t="str">
        <f t="shared" si="19"/>
        <v/>
      </c>
      <c r="M47" s="118" t="str">
        <f t="shared" si="19"/>
        <v/>
      </c>
      <c r="N47" s="118" t="str">
        <f t="shared" si="19"/>
        <v/>
      </c>
      <c r="O47" s="118" t="str">
        <f t="shared" si="19"/>
        <v/>
      </c>
      <c r="P47" s="118" t="str">
        <f t="shared" si="19"/>
        <v/>
      </c>
      <c r="Q47" s="118" t="str">
        <f t="shared" si="19"/>
        <v/>
      </c>
      <c r="R47" s="118" t="str">
        <f t="shared" si="19"/>
        <v/>
      </c>
      <c r="S47" s="118" t="str">
        <f t="shared" si="19"/>
        <v/>
      </c>
      <c r="T47" s="118" t="str">
        <f t="shared" si="19"/>
        <v/>
      </c>
      <c r="U47" s="118" t="str">
        <f t="shared" si="19"/>
        <v/>
      </c>
      <c r="V47" s="118" t="str">
        <f t="shared" si="19"/>
        <v/>
      </c>
      <c r="W47" s="118" t="str">
        <f t="shared" si="19"/>
        <v/>
      </c>
      <c r="X47" s="118" t="str">
        <f t="shared" si="19"/>
        <v/>
      </c>
      <c r="Y47" s="118" t="str">
        <f t="shared" si="19"/>
        <v/>
      </c>
      <c r="Z47" s="118" t="str">
        <f t="shared" si="19"/>
        <v/>
      </c>
      <c r="AA47" s="118" t="str">
        <f t="shared" si="19"/>
        <v/>
      </c>
      <c r="AB47" s="118" t="str">
        <f t="shared" si="19"/>
        <v/>
      </c>
      <c r="AC47" s="118" t="str">
        <f t="shared" si="19"/>
        <v/>
      </c>
      <c r="AD47" s="118" t="str">
        <f t="shared" si="19"/>
        <v/>
      </c>
      <c r="AE47" s="118" t="str">
        <f t="shared" si="19"/>
        <v/>
      </c>
      <c r="AF47" s="118" t="str">
        <f t="shared" si="19"/>
        <v/>
      </c>
      <c r="AG47" s="118" t="str">
        <f t="shared" si="19"/>
        <v/>
      </c>
      <c r="AH47" s="118" t="str">
        <f t="shared" si="19"/>
        <v/>
      </c>
      <c r="AI47" s="118" t="str">
        <f t="shared" si="19"/>
        <v/>
      </c>
      <c r="AJ47" s="118" t="str">
        <f t="shared" si="19"/>
        <v/>
      </c>
      <c r="AK47" s="118" t="str">
        <f t="shared" si="19"/>
        <v/>
      </c>
      <c r="AL47" s="118" t="str">
        <f t="shared" si="19"/>
        <v/>
      </c>
      <c r="AM47" s="118" t="str">
        <f t="shared" si="19"/>
        <v/>
      </c>
      <c r="AN47" s="118" t="str">
        <f t="shared" si="19"/>
        <v/>
      </c>
      <c r="AO47" s="118" t="str">
        <f t="shared" si="19"/>
        <v/>
      </c>
      <c r="AP47" s="118" t="str">
        <f t="shared" si="19"/>
        <v/>
      </c>
      <c r="AQ47" s="118" t="str">
        <f t="shared" si="19"/>
        <v/>
      </c>
      <c r="AR47" s="118" t="str">
        <f t="shared" si="19"/>
        <v/>
      </c>
      <c r="AS47" s="118" t="str">
        <f t="shared" si="19"/>
        <v/>
      </c>
      <c r="AT47" s="118" t="str">
        <f t="shared" si="19"/>
        <v/>
      </c>
      <c r="AU47" s="118" t="str">
        <f t="shared" si="19"/>
        <v/>
      </c>
      <c r="AV47" s="118" t="str">
        <f t="shared" si="19"/>
        <v/>
      </c>
      <c r="AW47" s="118" t="str">
        <f t="shared" si="19"/>
        <v/>
      </c>
      <c r="AX47" s="118" t="str">
        <f t="shared" si="19"/>
        <v/>
      </c>
      <c r="AY47" s="118" t="str">
        <f t="shared" si="19"/>
        <v/>
      </c>
      <c r="AZ47" s="118" t="str">
        <f t="shared" si="19"/>
        <v/>
      </c>
      <c r="BA47" s="118" t="str">
        <f t="shared" si="19"/>
        <v/>
      </c>
      <c r="BB47" s="118" t="str">
        <f t="shared" si="19"/>
        <v/>
      </c>
      <c r="BC47" s="118" t="str">
        <f t="shared" si="19"/>
        <v/>
      </c>
      <c r="BD47" s="118" t="str">
        <f t="shared" si="19"/>
        <v/>
      </c>
      <c r="BE47" s="118" t="str">
        <f t="shared" si="19"/>
        <v/>
      </c>
      <c r="BF47" s="118" t="str">
        <f t="shared" si="19"/>
        <v/>
      </c>
      <c r="BG47" s="118" t="str">
        <f t="shared" si="19"/>
        <v/>
      </c>
      <c r="BH47" s="118" t="str">
        <f t="shared" si="19"/>
        <v/>
      </c>
      <c r="BI47" s="118" t="str">
        <f t="shared" si="19"/>
        <v/>
      </c>
      <c r="BJ47" s="118" t="str">
        <f t="shared" si="19"/>
        <v/>
      </c>
      <c r="BK47" s="118" t="str">
        <f t="shared" si="19"/>
        <v/>
      </c>
      <c r="BL47" s="118" t="str">
        <f t="shared" si="19"/>
        <v/>
      </c>
      <c r="BM47" s="118" t="str">
        <f t="shared" si="19"/>
        <v/>
      </c>
      <c r="BN47" s="118" t="str">
        <f t="shared" si="19"/>
        <v/>
      </c>
      <c r="BO47" s="118" t="str">
        <f t="shared" si="19"/>
        <v/>
      </c>
      <c r="BP47" s="118" t="str">
        <f t="shared" ref="BP47:BV47" si="20">IF(AND(AND(BP10&lt;&gt;"Q",BP28&lt;&gt;"Q"),AND(BP10&lt;&gt;"",BP28&lt;&gt;"")),IF(BP10=BP28,1,0),"")</f>
        <v/>
      </c>
      <c r="BQ47" s="118" t="str">
        <f t="shared" si="20"/>
        <v/>
      </c>
      <c r="BR47" s="118" t="str">
        <f t="shared" si="20"/>
        <v/>
      </c>
      <c r="BS47" s="118" t="str">
        <f t="shared" si="20"/>
        <v/>
      </c>
      <c r="BT47" s="118" t="str">
        <f t="shared" si="20"/>
        <v/>
      </c>
      <c r="BU47" s="118" t="str">
        <f t="shared" si="20"/>
        <v/>
      </c>
      <c r="BV47" s="118" t="str">
        <f t="shared" si="20"/>
        <v/>
      </c>
    </row>
    <row r="48" spans="1:74">
      <c r="A48" s="105"/>
      <c r="B48" s="106" t="s">
        <v>62</v>
      </c>
      <c r="C48" s="118" t="str">
        <f>IF(AND(C10&lt;&gt;"",C28&lt;&gt;""),IF(C11=C29,1,0),"")</f>
        <v/>
      </c>
      <c r="D48" s="118" t="str">
        <f t="shared" ref="D48:BO48" si="21">IF(AND(D10&lt;&gt;"",D28&lt;&gt;""),IF(D11=D29,1,0),"")</f>
        <v/>
      </c>
      <c r="E48" s="118" t="str">
        <f t="shared" si="21"/>
        <v/>
      </c>
      <c r="F48" s="118" t="str">
        <f t="shared" si="21"/>
        <v/>
      </c>
      <c r="G48" s="118" t="str">
        <f t="shared" si="21"/>
        <v/>
      </c>
      <c r="H48" s="118" t="str">
        <f t="shared" si="21"/>
        <v/>
      </c>
      <c r="I48" s="118" t="str">
        <f t="shared" si="21"/>
        <v/>
      </c>
      <c r="J48" s="118" t="str">
        <f t="shared" si="21"/>
        <v/>
      </c>
      <c r="K48" s="118" t="str">
        <f t="shared" si="21"/>
        <v/>
      </c>
      <c r="L48" s="118" t="str">
        <f t="shared" si="21"/>
        <v/>
      </c>
      <c r="M48" s="118" t="str">
        <f t="shared" si="21"/>
        <v/>
      </c>
      <c r="N48" s="118" t="str">
        <f t="shared" si="21"/>
        <v/>
      </c>
      <c r="O48" s="118" t="str">
        <f t="shared" si="21"/>
        <v/>
      </c>
      <c r="P48" s="118" t="str">
        <f t="shared" si="21"/>
        <v/>
      </c>
      <c r="Q48" s="118" t="str">
        <f t="shared" si="21"/>
        <v/>
      </c>
      <c r="R48" s="118" t="str">
        <f t="shared" si="21"/>
        <v/>
      </c>
      <c r="S48" s="118" t="str">
        <f t="shared" si="21"/>
        <v/>
      </c>
      <c r="T48" s="118" t="str">
        <f t="shared" si="21"/>
        <v/>
      </c>
      <c r="U48" s="118" t="str">
        <f t="shared" si="21"/>
        <v/>
      </c>
      <c r="V48" s="118" t="str">
        <f t="shared" si="21"/>
        <v/>
      </c>
      <c r="W48" s="118" t="str">
        <f t="shared" si="21"/>
        <v/>
      </c>
      <c r="X48" s="118" t="str">
        <f t="shared" si="21"/>
        <v/>
      </c>
      <c r="Y48" s="118" t="str">
        <f t="shared" si="21"/>
        <v/>
      </c>
      <c r="Z48" s="118" t="str">
        <f t="shared" si="21"/>
        <v/>
      </c>
      <c r="AA48" s="118" t="str">
        <f t="shared" si="21"/>
        <v/>
      </c>
      <c r="AB48" s="118" t="str">
        <f t="shared" si="21"/>
        <v/>
      </c>
      <c r="AC48" s="118" t="str">
        <f t="shared" si="21"/>
        <v/>
      </c>
      <c r="AD48" s="118" t="str">
        <f t="shared" si="21"/>
        <v/>
      </c>
      <c r="AE48" s="118" t="str">
        <f t="shared" si="21"/>
        <v/>
      </c>
      <c r="AF48" s="118" t="str">
        <f t="shared" si="21"/>
        <v/>
      </c>
      <c r="AG48" s="118" t="str">
        <f t="shared" si="21"/>
        <v/>
      </c>
      <c r="AH48" s="118" t="str">
        <f t="shared" si="21"/>
        <v/>
      </c>
      <c r="AI48" s="118" t="str">
        <f t="shared" si="21"/>
        <v/>
      </c>
      <c r="AJ48" s="118" t="str">
        <f t="shared" si="21"/>
        <v/>
      </c>
      <c r="AK48" s="118" t="str">
        <f t="shared" si="21"/>
        <v/>
      </c>
      <c r="AL48" s="118" t="str">
        <f t="shared" si="21"/>
        <v/>
      </c>
      <c r="AM48" s="118" t="str">
        <f t="shared" si="21"/>
        <v/>
      </c>
      <c r="AN48" s="118" t="str">
        <f t="shared" si="21"/>
        <v/>
      </c>
      <c r="AO48" s="118" t="str">
        <f t="shared" si="21"/>
        <v/>
      </c>
      <c r="AP48" s="118" t="str">
        <f t="shared" si="21"/>
        <v/>
      </c>
      <c r="AQ48" s="118" t="str">
        <f t="shared" si="21"/>
        <v/>
      </c>
      <c r="AR48" s="118" t="str">
        <f t="shared" si="21"/>
        <v/>
      </c>
      <c r="AS48" s="118" t="str">
        <f t="shared" si="21"/>
        <v/>
      </c>
      <c r="AT48" s="118" t="str">
        <f t="shared" si="21"/>
        <v/>
      </c>
      <c r="AU48" s="118" t="str">
        <f t="shared" si="21"/>
        <v/>
      </c>
      <c r="AV48" s="118" t="str">
        <f t="shared" si="21"/>
        <v/>
      </c>
      <c r="AW48" s="118" t="str">
        <f t="shared" si="21"/>
        <v/>
      </c>
      <c r="AX48" s="118" t="str">
        <f t="shared" si="21"/>
        <v/>
      </c>
      <c r="AY48" s="118" t="str">
        <f t="shared" si="21"/>
        <v/>
      </c>
      <c r="AZ48" s="118" t="str">
        <f t="shared" si="21"/>
        <v/>
      </c>
      <c r="BA48" s="118" t="str">
        <f t="shared" si="21"/>
        <v/>
      </c>
      <c r="BB48" s="118" t="str">
        <f t="shared" si="21"/>
        <v/>
      </c>
      <c r="BC48" s="118" t="str">
        <f t="shared" si="21"/>
        <v/>
      </c>
      <c r="BD48" s="118" t="str">
        <f t="shared" si="21"/>
        <v/>
      </c>
      <c r="BE48" s="118" t="str">
        <f t="shared" si="21"/>
        <v/>
      </c>
      <c r="BF48" s="118" t="str">
        <f t="shared" si="21"/>
        <v/>
      </c>
      <c r="BG48" s="118" t="str">
        <f t="shared" si="21"/>
        <v/>
      </c>
      <c r="BH48" s="118" t="str">
        <f t="shared" si="21"/>
        <v/>
      </c>
      <c r="BI48" s="118" t="str">
        <f t="shared" si="21"/>
        <v/>
      </c>
      <c r="BJ48" s="118" t="str">
        <f t="shared" si="21"/>
        <v/>
      </c>
      <c r="BK48" s="118" t="str">
        <f t="shared" si="21"/>
        <v/>
      </c>
      <c r="BL48" s="118" t="str">
        <f t="shared" si="21"/>
        <v/>
      </c>
      <c r="BM48" s="118" t="str">
        <f t="shared" si="21"/>
        <v/>
      </c>
      <c r="BN48" s="118" t="str">
        <f t="shared" si="21"/>
        <v/>
      </c>
      <c r="BO48" s="118" t="str">
        <f t="shared" si="21"/>
        <v/>
      </c>
      <c r="BP48" s="118" t="str">
        <f t="shared" ref="BP48:BV48" si="22">IF(AND(BP10&lt;&gt;"",BP28&lt;&gt;""),IF(BP11=BP29,1,0),"")</f>
        <v/>
      </c>
      <c r="BQ48" s="118" t="str">
        <f t="shared" si="22"/>
        <v/>
      </c>
      <c r="BR48" s="118" t="str">
        <f t="shared" si="22"/>
        <v/>
      </c>
      <c r="BS48" s="118" t="str">
        <f t="shared" si="22"/>
        <v/>
      </c>
      <c r="BT48" s="118" t="str">
        <f t="shared" si="22"/>
        <v/>
      </c>
      <c r="BU48" s="118" t="str">
        <f t="shared" si="22"/>
        <v/>
      </c>
      <c r="BV48" s="118" t="str">
        <f t="shared" si="22"/>
        <v/>
      </c>
    </row>
    <row r="49" spans="1:74">
      <c r="A49" s="105">
        <f>A12</f>
        <v>0</v>
      </c>
      <c r="B49" s="106" t="s">
        <v>61</v>
      </c>
      <c r="C49" s="118" t="str">
        <f>IF(AND(AND(C12&lt;&gt;"Q",C30&lt;&gt;"Q"),AND(C12&lt;&gt;"",C30&lt;&gt;"")),IF(C12=C30,1,0),"")</f>
        <v/>
      </c>
      <c r="D49" s="118" t="str">
        <f t="shared" ref="D49:BO49" si="23">IF(AND(AND(D12&lt;&gt;"Q",D30&lt;&gt;"Q"),AND(D12&lt;&gt;"",D30&lt;&gt;"")),IF(D12=D30,1,0),"")</f>
        <v/>
      </c>
      <c r="E49" s="118" t="str">
        <f t="shared" si="23"/>
        <v/>
      </c>
      <c r="F49" s="118" t="str">
        <f t="shared" si="23"/>
        <v/>
      </c>
      <c r="G49" s="118" t="str">
        <f t="shared" si="23"/>
        <v/>
      </c>
      <c r="H49" s="118" t="str">
        <f t="shared" si="23"/>
        <v/>
      </c>
      <c r="I49" s="118" t="str">
        <f t="shared" si="23"/>
        <v/>
      </c>
      <c r="J49" s="118" t="str">
        <f t="shared" si="23"/>
        <v/>
      </c>
      <c r="K49" s="118" t="str">
        <f t="shared" si="23"/>
        <v/>
      </c>
      <c r="L49" s="118" t="str">
        <f t="shared" si="23"/>
        <v/>
      </c>
      <c r="M49" s="118" t="str">
        <f t="shared" si="23"/>
        <v/>
      </c>
      <c r="N49" s="118" t="str">
        <f t="shared" si="23"/>
        <v/>
      </c>
      <c r="O49" s="118" t="str">
        <f t="shared" si="23"/>
        <v/>
      </c>
      <c r="P49" s="118" t="str">
        <f t="shared" si="23"/>
        <v/>
      </c>
      <c r="Q49" s="118" t="str">
        <f t="shared" si="23"/>
        <v/>
      </c>
      <c r="R49" s="118" t="str">
        <f t="shared" si="23"/>
        <v/>
      </c>
      <c r="S49" s="118" t="str">
        <f t="shared" si="23"/>
        <v/>
      </c>
      <c r="T49" s="118" t="str">
        <f t="shared" si="23"/>
        <v/>
      </c>
      <c r="U49" s="118" t="str">
        <f t="shared" si="23"/>
        <v/>
      </c>
      <c r="V49" s="118" t="str">
        <f t="shared" si="23"/>
        <v/>
      </c>
      <c r="W49" s="118" t="str">
        <f t="shared" si="23"/>
        <v/>
      </c>
      <c r="X49" s="118" t="str">
        <f t="shared" si="23"/>
        <v/>
      </c>
      <c r="Y49" s="118" t="str">
        <f t="shared" si="23"/>
        <v/>
      </c>
      <c r="Z49" s="118" t="str">
        <f t="shared" si="23"/>
        <v/>
      </c>
      <c r="AA49" s="118" t="str">
        <f t="shared" si="23"/>
        <v/>
      </c>
      <c r="AB49" s="118" t="str">
        <f t="shared" si="23"/>
        <v/>
      </c>
      <c r="AC49" s="118" t="str">
        <f t="shared" si="23"/>
        <v/>
      </c>
      <c r="AD49" s="118" t="str">
        <f t="shared" si="23"/>
        <v/>
      </c>
      <c r="AE49" s="118" t="str">
        <f t="shared" si="23"/>
        <v/>
      </c>
      <c r="AF49" s="118" t="str">
        <f t="shared" si="23"/>
        <v/>
      </c>
      <c r="AG49" s="118" t="str">
        <f t="shared" si="23"/>
        <v/>
      </c>
      <c r="AH49" s="118" t="str">
        <f t="shared" si="23"/>
        <v/>
      </c>
      <c r="AI49" s="118" t="str">
        <f t="shared" si="23"/>
        <v/>
      </c>
      <c r="AJ49" s="118" t="str">
        <f t="shared" si="23"/>
        <v/>
      </c>
      <c r="AK49" s="118" t="str">
        <f t="shared" si="23"/>
        <v/>
      </c>
      <c r="AL49" s="118" t="str">
        <f t="shared" si="23"/>
        <v/>
      </c>
      <c r="AM49" s="118" t="str">
        <f t="shared" si="23"/>
        <v/>
      </c>
      <c r="AN49" s="118" t="str">
        <f t="shared" si="23"/>
        <v/>
      </c>
      <c r="AO49" s="118" t="str">
        <f t="shared" si="23"/>
        <v/>
      </c>
      <c r="AP49" s="118" t="str">
        <f t="shared" si="23"/>
        <v/>
      </c>
      <c r="AQ49" s="118" t="str">
        <f t="shared" si="23"/>
        <v/>
      </c>
      <c r="AR49" s="118" t="str">
        <f t="shared" si="23"/>
        <v/>
      </c>
      <c r="AS49" s="118" t="str">
        <f t="shared" si="23"/>
        <v/>
      </c>
      <c r="AT49" s="118" t="str">
        <f t="shared" si="23"/>
        <v/>
      </c>
      <c r="AU49" s="118" t="str">
        <f t="shared" si="23"/>
        <v/>
      </c>
      <c r="AV49" s="118" t="str">
        <f t="shared" si="23"/>
        <v/>
      </c>
      <c r="AW49" s="118" t="str">
        <f t="shared" si="23"/>
        <v/>
      </c>
      <c r="AX49" s="118" t="str">
        <f t="shared" si="23"/>
        <v/>
      </c>
      <c r="AY49" s="118" t="str">
        <f t="shared" si="23"/>
        <v/>
      </c>
      <c r="AZ49" s="118" t="str">
        <f t="shared" si="23"/>
        <v/>
      </c>
      <c r="BA49" s="118" t="str">
        <f t="shared" si="23"/>
        <v/>
      </c>
      <c r="BB49" s="118" t="str">
        <f t="shared" si="23"/>
        <v/>
      </c>
      <c r="BC49" s="118" t="str">
        <f t="shared" si="23"/>
        <v/>
      </c>
      <c r="BD49" s="118" t="str">
        <f t="shared" si="23"/>
        <v/>
      </c>
      <c r="BE49" s="118" t="str">
        <f t="shared" si="23"/>
        <v/>
      </c>
      <c r="BF49" s="118" t="str">
        <f t="shared" si="23"/>
        <v/>
      </c>
      <c r="BG49" s="118" t="str">
        <f t="shared" si="23"/>
        <v/>
      </c>
      <c r="BH49" s="118" t="str">
        <f t="shared" si="23"/>
        <v/>
      </c>
      <c r="BI49" s="118" t="str">
        <f t="shared" si="23"/>
        <v/>
      </c>
      <c r="BJ49" s="118" t="str">
        <f t="shared" si="23"/>
        <v/>
      </c>
      <c r="BK49" s="118" t="str">
        <f t="shared" si="23"/>
        <v/>
      </c>
      <c r="BL49" s="118" t="str">
        <f t="shared" si="23"/>
        <v/>
      </c>
      <c r="BM49" s="118" t="str">
        <f t="shared" si="23"/>
        <v/>
      </c>
      <c r="BN49" s="118" t="str">
        <f t="shared" si="23"/>
        <v/>
      </c>
      <c r="BO49" s="118" t="str">
        <f t="shared" si="23"/>
        <v/>
      </c>
      <c r="BP49" s="118" t="str">
        <f t="shared" ref="BP49:BV49" si="24">IF(AND(AND(BP12&lt;&gt;"Q",BP30&lt;&gt;"Q"),AND(BP12&lt;&gt;"",BP30&lt;&gt;"")),IF(BP12=BP30,1,0),"")</f>
        <v/>
      </c>
      <c r="BQ49" s="118" t="str">
        <f t="shared" si="24"/>
        <v/>
      </c>
      <c r="BR49" s="118" t="str">
        <f t="shared" si="24"/>
        <v/>
      </c>
      <c r="BS49" s="118" t="str">
        <f t="shared" si="24"/>
        <v/>
      </c>
      <c r="BT49" s="118" t="str">
        <f t="shared" si="24"/>
        <v/>
      </c>
      <c r="BU49" s="118" t="str">
        <f t="shared" si="24"/>
        <v/>
      </c>
      <c r="BV49" s="118" t="str">
        <f t="shared" si="24"/>
        <v/>
      </c>
    </row>
    <row r="50" spans="1:74">
      <c r="A50" s="105"/>
      <c r="B50" s="106" t="s">
        <v>62</v>
      </c>
      <c r="C50" s="118" t="str">
        <f>IF(AND(C12&lt;&gt;"",C30&lt;&gt;""),IF(C13=C31,1,0),"")</f>
        <v/>
      </c>
      <c r="D50" s="118" t="str">
        <f t="shared" ref="D50:BO50" si="25">IF(AND(D12&lt;&gt;"",D30&lt;&gt;""),IF(D13=D31,1,0),"")</f>
        <v/>
      </c>
      <c r="E50" s="118" t="str">
        <f t="shared" si="25"/>
        <v/>
      </c>
      <c r="F50" s="118" t="str">
        <f t="shared" si="25"/>
        <v/>
      </c>
      <c r="G50" s="118" t="str">
        <f t="shared" si="25"/>
        <v/>
      </c>
      <c r="H50" s="118" t="str">
        <f t="shared" si="25"/>
        <v/>
      </c>
      <c r="I50" s="118" t="str">
        <f t="shared" si="25"/>
        <v/>
      </c>
      <c r="J50" s="118" t="str">
        <f t="shared" si="25"/>
        <v/>
      </c>
      <c r="K50" s="118" t="str">
        <f t="shared" si="25"/>
        <v/>
      </c>
      <c r="L50" s="118" t="str">
        <f t="shared" si="25"/>
        <v/>
      </c>
      <c r="M50" s="118" t="str">
        <f t="shared" si="25"/>
        <v/>
      </c>
      <c r="N50" s="118" t="str">
        <f t="shared" si="25"/>
        <v/>
      </c>
      <c r="O50" s="118" t="str">
        <f t="shared" si="25"/>
        <v/>
      </c>
      <c r="P50" s="118" t="str">
        <f t="shared" si="25"/>
        <v/>
      </c>
      <c r="Q50" s="118" t="str">
        <f t="shared" si="25"/>
        <v/>
      </c>
      <c r="R50" s="118" t="str">
        <f t="shared" si="25"/>
        <v/>
      </c>
      <c r="S50" s="118" t="str">
        <f t="shared" si="25"/>
        <v/>
      </c>
      <c r="T50" s="118" t="str">
        <f t="shared" si="25"/>
        <v/>
      </c>
      <c r="U50" s="118" t="str">
        <f t="shared" si="25"/>
        <v/>
      </c>
      <c r="V50" s="118" t="str">
        <f t="shared" si="25"/>
        <v/>
      </c>
      <c r="W50" s="118" t="str">
        <f t="shared" si="25"/>
        <v/>
      </c>
      <c r="X50" s="118" t="str">
        <f t="shared" si="25"/>
        <v/>
      </c>
      <c r="Y50" s="118" t="str">
        <f t="shared" si="25"/>
        <v/>
      </c>
      <c r="Z50" s="118" t="str">
        <f t="shared" si="25"/>
        <v/>
      </c>
      <c r="AA50" s="118" t="str">
        <f t="shared" si="25"/>
        <v/>
      </c>
      <c r="AB50" s="118" t="str">
        <f t="shared" si="25"/>
        <v/>
      </c>
      <c r="AC50" s="118" t="str">
        <f t="shared" si="25"/>
        <v/>
      </c>
      <c r="AD50" s="118" t="str">
        <f t="shared" si="25"/>
        <v/>
      </c>
      <c r="AE50" s="118" t="str">
        <f t="shared" si="25"/>
        <v/>
      </c>
      <c r="AF50" s="118" t="str">
        <f t="shared" si="25"/>
        <v/>
      </c>
      <c r="AG50" s="118" t="str">
        <f t="shared" si="25"/>
        <v/>
      </c>
      <c r="AH50" s="118" t="str">
        <f t="shared" si="25"/>
        <v/>
      </c>
      <c r="AI50" s="118" t="str">
        <f t="shared" si="25"/>
        <v/>
      </c>
      <c r="AJ50" s="118" t="str">
        <f t="shared" si="25"/>
        <v/>
      </c>
      <c r="AK50" s="118" t="str">
        <f t="shared" si="25"/>
        <v/>
      </c>
      <c r="AL50" s="118" t="str">
        <f t="shared" si="25"/>
        <v/>
      </c>
      <c r="AM50" s="118" t="str">
        <f t="shared" si="25"/>
        <v/>
      </c>
      <c r="AN50" s="118" t="str">
        <f t="shared" si="25"/>
        <v/>
      </c>
      <c r="AO50" s="118" t="str">
        <f t="shared" si="25"/>
        <v/>
      </c>
      <c r="AP50" s="118" t="str">
        <f t="shared" si="25"/>
        <v/>
      </c>
      <c r="AQ50" s="118" t="str">
        <f t="shared" si="25"/>
        <v/>
      </c>
      <c r="AR50" s="118" t="str">
        <f t="shared" si="25"/>
        <v/>
      </c>
      <c r="AS50" s="118" t="str">
        <f t="shared" si="25"/>
        <v/>
      </c>
      <c r="AT50" s="118" t="str">
        <f t="shared" si="25"/>
        <v/>
      </c>
      <c r="AU50" s="118" t="str">
        <f t="shared" si="25"/>
        <v/>
      </c>
      <c r="AV50" s="118" t="str">
        <f t="shared" si="25"/>
        <v/>
      </c>
      <c r="AW50" s="118" t="str">
        <f t="shared" si="25"/>
        <v/>
      </c>
      <c r="AX50" s="118" t="str">
        <f t="shared" si="25"/>
        <v/>
      </c>
      <c r="AY50" s="118" t="str">
        <f t="shared" si="25"/>
        <v/>
      </c>
      <c r="AZ50" s="118" t="str">
        <f t="shared" si="25"/>
        <v/>
      </c>
      <c r="BA50" s="118" t="str">
        <f t="shared" si="25"/>
        <v/>
      </c>
      <c r="BB50" s="118" t="str">
        <f t="shared" si="25"/>
        <v/>
      </c>
      <c r="BC50" s="118" t="str">
        <f t="shared" si="25"/>
        <v/>
      </c>
      <c r="BD50" s="118" t="str">
        <f t="shared" si="25"/>
        <v/>
      </c>
      <c r="BE50" s="118" t="str">
        <f t="shared" si="25"/>
        <v/>
      </c>
      <c r="BF50" s="118" t="str">
        <f t="shared" si="25"/>
        <v/>
      </c>
      <c r="BG50" s="118" t="str">
        <f t="shared" si="25"/>
        <v/>
      </c>
      <c r="BH50" s="118" t="str">
        <f t="shared" si="25"/>
        <v/>
      </c>
      <c r="BI50" s="118" t="str">
        <f t="shared" si="25"/>
        <v/>
      </c>
      <c r="BJ50" s="118" t="str">
        <f t="shared" si="25"/>
        <v/>
      </c>
      <c r="BK50" s="118" t="str">
        <f t="shared" si="25"/>
        <v/>
      </c>
      <c r="BL50" s="118" t="str">
        <f t="shared" si="25"/>
        <v/>
      </c>
      <c r="BM50" s="118" t="str">
        <f t="shared" si="25"/>
        <v/>
      </c>
      <c r="BN50" s="118" t="str">
        <f t="shared" si="25"/>
        <v/>
      </c>
      <c r="BO50" s="118" t="str">
        <f t="shared" si="25"/>
        <v/>
      </c>
      <c r="BP50" s="118" t="str">
        <f t="shared" ref="BP50:BV50" si="26">IF(AND(BP12&lt;&gt;"",BP30&lt;&gt;""),IF(BP13=BP31,1,0),"")</f>
        <v/>
      </c>
      <c r="BQ50" s="118" t="str">
        <f t="shared" si="26"/>
        <v/>
      </c>
      <c r="BR50" s="118" t="str">
        <f t="shared" si="26"/>
        <v/>
      </c>
      <c r="BS50" s="118" t="str">
        <f t="shared" si="26"/>
        <v/>
      </c>
      <c r="BT50" s="118" t="str">
        <f t="shared" si="26"/>
        <v/>
      </c>
      <c r="BU50" s="118" t="str">
        <f t="shared" si="26"/>
        <v/>
      </c>
      <c r="BV50" s="118" t="str">
        <f t="shared" si="26"/>
        <v/>
      </c>
    </row>
    <row r="51" spans="1:74">
      <c r="A51" s="105">
        <f>A14</f>
        <v>0</v>
      </c>
      <c r="B51" s="106" t="s">
        <v>61</v>
      </c>
      <c r="C51" s="118" t="str">
        <f>IF(AND(AND(C14&lt;&gt;"Q",C32&lt;&gt;"Q"),AND(C14&lt;&gt;"",C32&lt;&gt;"")),IF(C14=C32,1,0),"")</f>
        <v/>
      </c>
      <c r="D51" s="118" t="str">
        <f t="shared" ref="D51:BO51" si="27">IF(AND(AND(D14&lt;&gt;"Q",D32&lt;&gt;"Q"),AND(D14&lt;&gt;"",D32&lt;&gt;"")),IF(D14=D32,1,0),"")</f>
        <v/>
      </c>
      <c r="E51" s="118" t="str">
        <f t="shared" si="27"/>
        <v/>
      </c>
      <c r="F51" s="118" t="str">
        <f t="shared" si="27"/>
        <v/>
      </c>
      <c r="G51" s="118" t="str">
        <f t="shared" si="27"/>
        <v/>
      </c>
      <c r="H51" s="118" t="str">
        <f t="shared" si="27"/>
        <v/>
      </c>
      <c r="I51" s="118" t="str">
        <f t="shared" si="27"/>
        <v/>
      </c>
      <c r="J51" s="118" t="str">
        <f t="shared" si="27"/>
        <v/>
      </c>
      <c r="K51" s="118" t="str">
        <f t="shared" si="27"/>
        <v/>
      </c>
      <c r="L51" s="118" t="str">
        <f t="shared" si="27"/>
        <v/>
      </c>
      <c r="M51" s="118" t="str">
        <f t="shared" si="27"/>
        <v/>
      </c>
      <c r="N51" s="118" t="str">
        <f t="shared" si="27"/>
        <v/>
      </c>
      <c r="O51" s="118" t="str">
        <f t="shared" si="27"/>
        <v/>
      </c>
      <c r="P51" s="118" t="str">
        <f t="shared" si="27"/>
        <v/>
      </c>
      <c r="Q51" s="118" t="str">
        <f t="shared" si="27"/>
        <v/>
      </c>
      <c r="R51" s="118" t="str">
        <f t="shared" si="27"/>
        <v/>
      </c>
      <c r="S51" s="118" t="str">
        <f t="shared" si="27"/>
        <v/>
      </c>
      <c r="T51" s="118" t="str">
        <f t="shared" si="27"/>
        <v/>
      </c>
      <c r="U51" s="118" t="str">
        <f t="shared" si="27"/>
        <v/>
      </c>
      <c r="V51" s="118" t="str">
        <f t="shared" si="27"/>
        <v/>
      </c>
      <c r="W51" s="118" t="str">
        <f t="shared" si="27"/>
        <v/>
      </c>
      <c r="X51" s="118" t="str">
        <f t="shared" si="27"/>
        <v/>
      </c>
      <c r="Y51" s="118" t="str">
        <f t="shared" si="27"/>
        <v/>
      </c>
      <c r="Z51" s="118" t="str">
        <f t="shared" si="27"/>
        <v/>
      </c>
      <c r="AA51" s="118" t="str">
        <f t="shared" si="27"/>
        <v/>
      </c>
      <c r="AB51" s="118" t="str">
        <f t="shared" si="27"/>
        <v/>
      </c>
      <c r="AC51" s="118" t="str">
        <f t="shared" si="27"/>
        <v/>
      </c>
      <c r="AD51" s="118" t="str">
        <f t="shared" si="27"/>
        <v/>
      </c>
      <c r="AE51" s="118" t="str">
        <f t="shared" si="27"/>
        <v/>
      </c>
      <c r="AF51" s="118" t="str">
        <f t="shared" si="27"/>
        <v/>
      </c>
      <c r="AG51" s="118" t="str">
        <f t="shared" si="27"/>
        <v/>
      </c>
      <c r="AH51" s="118" t="str">
        <f t="shared" si="27"/>
        <v/>
      </c>
      <c r="AI51" s="118" t="str">
        <f t="shared" si="27"/>
        <v/>
      </c>
      <c r="AJ51" s="118" t="str">
        <f t="shared" si="27"/>
        <v/>
      </c>
      <c r="AK51" s="118" t="str">
        <f t="shared" si="27"/>
        <v/>
      </c>
      <c r="AL51" s="118" t="str">
        <f t="shared" si="27"/>
        <v/>
      </c>
      <c r="AM51" s="118" t="str">
        <f t="shared" si="27"/>
        <v/>
      </c>
      <c r="AN51" s="118" t="str">
        <f t="shared" si="27"/>
        <v/>
      </c>
      <c r="AO51" s="118" t="str">
        <f t="shared" si="27"/>
        <v/>
      </c>
      <c r="AP51" s="118" t="str">
        <f t="shared" si="27"/>
        <v/>
      </c>
      <c r="AQ51" s="118" t="str">
        <f t="shared" si="27"/>
        <v/>
      </c>
      <c r="AR51" s="118" t="str">
        <f t="shared" si="27"/>
        <v/>
      </c>
      <c r="AS51" s="118" t="str">
        <f t="shared" si="27"/>
        <v/>
      </c>
      <c r="AT51" s="118" t="str">
        <f t="shared" si="27"/>
        <v/>
      </c>
      <c r="AU51" s="118" t="str">
        <f t="shared" si="27"/>
        <v/>
      </c>
      <c r="AV51" s="118" t="str">
        <f t="shared" si="27"/>
        <v/>
      </c>
      <c r="AW51" s="118" t="str">
        <f t="shared" si="27"/>
        <v/>
      </c>
      <c r="AX51" s="118" t="str">
        <f t="shared" si="27"/>
        <v/>
      </c>
      <c r="AY51" s="118" t="str">
        <f t="shared" si="27"/>
        <v/>
      </c>
      <c r="AZ51" s="118" t="str">
        <f t="shared" si="27"/>
        <v/>
      </c>
      <c r="BA51" s="118" t="str">
        <f t="shared" si="27"/>
        <v/>
      </c>
      <c r="BB51" s="118" t="str">
        <f t="shared" si="27"/>
        <v/>
      </c>
      <c r="BC51" s="118" t="str">
        <f t="shared" si="27"/>
        <v/>
      </c>
      <c r="BD51" s="118" t="str">
        <f t="shared" si="27"/>
        <v/>
      </c>
      <c r="BE51" s="118" t="str">
        <f t="shared" si="27"/>
        <v/>
      </c>
      <c r="BF51" s="118" t="str">
        <f t="shared" si="27"/>
        <v/>
      </c>
      <c r="BG51" s="118" t="str">
        <f t="shared" si="27"/>
        <v/>
      </c>
      <c r="BH51" s="118" t="str">
        <f t="shared" si="27"/>
        <v/>
      </c>
      <c r="BI51" s="118" t="str">
        <f t="shared" si="27"/>
        <v/>
      </c>
      <c r="BJ51" s="118" t="str">
        <f t="shared" si="27"/>
        <v/>
      </c>
      <c r="BK51" s="118" t="str">
        <f t="shared" si="27"/>
        <v/>
      </c>
      <c r="BL51" s="118" t="str">
        <f t="shared" si="27"/>
        <v/>
      </c>
      <c r="BM51" s="118" t="str">
        <f t="shared" si="27"/>
        <v/>
      </c>
      <c r="BN51" s="118" t="str">
        <f t="shared" si="27"/>
        <v/>
      </c>
      <c r="BO51" s="118" t="str">
        <f t="shared" si="27"/>
        <v/>
      </c>
      <c r="BP51" s="118" t="str">
        <f t="shared" ref="BP51:BV51" si="28">IF(AND(AND(BP14&lt;&gt;"Q",BP32&lt;&gt;"Q"),AND(BP14&lt;&gt;"",BP32&lt;&gt;"")),IF(BP14=BP32,1,0),"")</f>
        <v/>
      </c>
      <c r="BQ51" s="118" t="str">
        <f t="shared" si="28"/>
        <v/>
      </c>
      <c r="BR51" s="118" t="str">
        <f t="shared" si="28"/>
        <v/>
      </c>
      <c r="BS51" s="118" t="str">
        <f t="shared" si="28"/>
        <v/>
      </c>
      <c r="BT51" s="118" t="str">
        <f t="shared" si="28"/>
        <v/>
      </c>
      <c r="BU51" s="118" t="str">
        <f t="shared" si="28"/>
        <v/>
      </c>
      <c r="BV51" s="118" t="str">
        <f t="shared" si="28"/>
        <v/>
      </c>
    </row>
    <row r="52" spans="1:74">
      <c r="A52" s="105"/>
      <c r="B52" s="106" t="s">
        <v>62</v>
      </c>
      <c r="C52" s="118" t="str">
        <f>IF(AND(C14&lt;&gt;"",C32&lt;&gt;""),IF(C15=C33,1,0),"")</f>
        <v/>
      </c>
      <c r="D52" s="118" t="str">
        <f t="shared" ref="D52:BO52" si="29">IF(AND(D14&lt;&gt;"",D32&lt;&gt;""),IF(D15=D33,1,0),"")</f>
        <v/>
      </c>
      <c r="E52" s="118" t="str">
        <f t="shared" si="29"/>
        <v/>
      </c>
      <c r="F52" s="118" t="str">
        <f t="shared" si="29"/>
        <v/>
      </c>
      <c r="G52" s="118" t="str">
        <f t="shared" si="29"/>
        <v/>
      </c>
      <c r="H52" s="118" t="str">
        <f t="shared" si="29"/>
        <v/>
      </c>
      <c r="I52" s="118" t="str">
        <f t="shared" si="29"/>
        <v/>
      </c>
      <c r="J52" s="118" t="str">
        <f t="shared" si="29"/>
        <v/>
      </c>
      <c r="K52" s="118" t="str">
        <f t="shared" si="29"/>
        <v/>
      </c>
      <c r="L52" s="118" t="str">
        <f t="shared" si="29"/>
        <v/>
      </c>
      <c r="M52" s="118" t="str">
        <f t="shared" si="29"/>
        <v/>
      </c>
      <c r="N52" s="118" t="str">
        <f t="shared" si="29"/>
        <v/>
      </c>
      <c r="O52" s="118" t="str">
        <f t="shared" si="29"/>
        <v/>
      </c>
      <c r="P52" s="118" t="str">
        <f t="shared" si="29"/>
        <v/>
      </c>
      <c r="Q52" s="118" t="str">
        <f t="shared" si="29"/>
        <v/>
      </c>
      <c r="R52" s="118" t="str">
        <f t="shared" si="29"/>
        <v/>
      </c>
      <c r="S52" s="118" t="str">
        <f t="shared" si="29"/>
        <v/>
      </c>
      <c r="T52" s="118" t="str">
        <f t="shared" si="29"/>
        <v/>
      </c>
      <c r="U52" s="118" t="str">
        <f t="shared" si="29"/>
        <v/>
      </c>
      <c r="V52" s="118" t="str">
        <f t="shared" si="29"/>
        <v/>
      </c>
      <c r="W52" s="118" t="str">
        <f t="shared" si="29"/>
        <v/>
      </c>
      <c r="X52" s="118" t="str">
        <f t="shared" si="29"/>
        <v/>
      </c>
      <c r="Y52" s="118" t="str">
        <f t="shared" si="29"/>
        <v/>
      </c>
      <c r="Z52" s="118" t="str">
        <f t="shared" si="29"/>
        <v/>
      </c>
      <c r="AA52" s="118" t="str">
        <f t="shared" si="29"/>
        <v/>
      </c>
      <c r="AB52" s="118" t="str">
        <f t="shared" si="29"/>
        <v/>
      </c>
      <c r="AC52" s="118" t="str">
        <f t="shared" si="29"/>
        <v/>
      </c>
      <c r="AD52" s="118" t="str">
        <f t="shared" si="29"/>
        <v/>
      </c>
      <c r="AE52" s="118" t="str">
        <f t="shared" si="29"/>
        <v/>
      </c>
      <c r="AF52" s="118" t="str">
        <f t="shared" si="29"/>
        <v/>
      </c>
      <c r="AG52" s="118" t="str">
        <f t="shared" si="29"/>
        <v/>
      </c>
      <c r="AH52" s="118" t="str">
        <f t="shared" si="29"/>
        <v/>
      </c>
      <c r="AI52" s="118" t="str">
        <f t="shared" si="29"/>
        <v/>
      </c>
      <c r="AJ52" s="118" t="str">
        <f t="shared" si="29"/>
        <v/>
      </c>
      <c r="AK52" s="118" t="str">
        <f t="shared" si="29"/>
        <v/>
      </c>
      <c r="AL52" s="118" t="str">
        <f t="shared" si="29"/>
        <v/>
      </c>
      <c r="AM52" s="118" t="str">
        <f t="shared" si="29"/>
        <v/>
      </c>
      <c r="AN52" s="118" t="str">
        <f t="shared" si="29"/>
        <v/>
      </c>
      <c r="AO52" s="118" t="str">
        <f t="shared" si="29"/>
        <v/>
      </c>
      <c r="AP52" s="118" t="str">
        <f t="shared" si="29"/>
        <v/>
      </c>
      <c r="AQ52" s="118" t="str">
        <f t="shared" si="29"/>
        <v/>
      </c>
      <c r="AR52" s="118" t="str">
        <f t="shared" si="29"/>
        <v/>
      </c>
      <c r="AS52" s="118" t="str">
        <f t="shared" si="29"/>
        <v/>
      </c>
      <c r="AT52" s="118" t="str">
        <f t="shared" si="29"/>
        <v/>
      </c>
      <c r="AU52" s="118" t="str">
        <f t="shared" si="29"/>
        <v/>
      </c>
      <c r="AV52" s="118" t="str">
        <f t="shared" si="29"/>
        <v/>
      </c>
      <c r="AW52" s="118" t="str">
        <f t="shared" si="29"/>
        <v/>
      </c>
      <c r="AX52" s="118" t="str">
        <f t="shared" si="29"/>
        <v/>
      </c>
      <c r="AY52" s="118" t="str">
        <f t="shared" si="29"/>
        <v/>
      </c>
      <c r="AZ52" s="118" t="str">
        <f t="shared" si="29"/>
        <v/>
      </c>
      <c r="BA52" s="118" t="str">
        <f t="shared" si="29"/>
        <v/>
      </c>
      <c r="BB52" s="118" t="str">
        <f t="shared" si="29"/>
        <v/>
      </c>
      <c r="BC52" s="118" t="str">
        <f t="shared" si="29"/>
        <v/>
      </c>
      <c r="BD52" s="118" t="str">
        <f t="shared" si="29"/>
        <v/>
      </c>
      <c r="BE52" s="118" t="str">
        <f t="shared" si="29"/>
        <v/>
      </c>
      <c r="BF52" s="118" t="str">
        <f t="shared" si="29"/>
        <v/>
      </c>
      <c r="BG52" s="118" t="str">
        <f t="shared" si="29"/>
        <v/>
      </c>
      <c r="BH52" s="118" t="str">
        <f t="shared" si="29"/>
        <v/>
      </c>
      <c r="BI52" s="118" t="str">
        <f t="shared" si="29"/>
        <v/>
      </c>
      <c r="BJ52" s="118" t="str">
        <f t="shared" si="29"/>
        <v/>
      </c>
      <c r="BK52" s="118" t="str">
        <f t="shared" si="29"/>
        <v/>
      </c>
      <c r="BL52" s="118" t="str">
        <f t="shared" si="29"/>
        <v/>
      </c>
      <c r="BM52" s="118" t="str">
        <f t="shared" si="29"/>
        <v/>
      </c>
      <c r="BN52" s="118" t="str">
        <f t="shared" si="29"/>
        <v/>
      </c>
      <c r="BO52" s="118" t="str">
        <f t="shared" si="29"/>
        <v/>
      </c>
      <c r="BP52" s="118" t="str">
        <f t="shared" ref="BP52:BV52" si="30">IF(AND(BP14&lt;&gt;"",BP32&lt;&gt;""),IF(BP15=BP33,1,0),"")</f>
        <v/>
      </c>
      <c r="BQ52" s="118" t="str">
        <f t="shared" si="30"/>
        <v/>
      </c>
      <c r="BR52" s="118" t="str">
        <f t="shared" si="30"/>
        <v/>
      </c>
      <c r="BS52" s="118" t="str">
        <f t="shared" si="30"/>
        <v/>
      </c>
      <c r="BT52" s="118" t="str">
        <f t="shared" si="30"/>
        <v/>
      </c>
      <c r="BU52" s="118" t="str">
        <f t="shared" si="30"/>
        <v/>
      </c>
      <c r="BV52" s="118" t="str">
        <f t="shared" si="30"/>
        <v/>
      </c>
    </row>
    <row r="53" spans="1:74">
      <c r="A53" s="109">
        <f>A16</f>
        <v>0</v>
      </c>
      <c r="B53" s="106" t="s">
        <v>61</v>
      </c>
      <c r="C53" s="119" t="str">
        <f>IF(AND(AND(C16&lt;&gt;"Q",C34&lt;&gt;"Q"),AND(C16&lt;&gt;"",C34&lt;&gt;"")),IF(C16=C34,1,0),"")</f>
        <v/>
      </c>
      <c r="D53" s="119" t="str">
        <f t="shared" ref="D53:BO53" si="31">IF(AND(AND(D16&lt;&gt;"Q",D34&lt;&gt;"Q"),AND(D16&lt;&gt;"",D34&lt;&gt;"")),IF(D16=D34,1,0),"")</f>
        <v/>
      </c>
      <c r="E53" s="119" t="str">
        <f t="shared" si="31"/>
        <v/>
      </c>
      <c r="F53" s="119" t="str">
        <f t="shared" si="31"/>
        <v/>
      </c>
      <c r="G53" s="119" t="str">
        <f t="shared" si="31"/>
        <v/>
      </c>
      <c r="H53" s="119" t="str">
        <f t="shared" si="31"/>
        <v/>
      </c>
      <c r="I53" s="119" t="str">
        <f t="shared" si="31"/>
        <v/>
      </c>
      <c r="J53" s="119" t="str">
        <f t="shared" si="31"/>
        <v/>
      </c>
      <c r="K53" s="119" t="str">
        <f t="shared" si="31"/>
        <v/>
      </c>
      <c r="L53" s="119" t="str">
        <f t="shared" si="31"/>
        <v/>
      </c>
      <c r="M53" s="119" t="str">
        <f t="shared" si="31"/>
        <v/>
      </c>
      <c r="N53" s="119" t="str">
        <f t="shared" si="31"/>
        <v/>
      </c>
      <c r="O53" s="119" t="str">
        <f t="shared" si="31"/>
        <v/>
      </c>
      <c r="P53" s="119" t="str">
        <f t="shared" si="31"/>
        <v/>
      </c>
      <c r="Q53" s="119" t="str">
        <f t="shared" si="31"/>
        <v/>
      </c>
      <c r="R53" s="119" t="str">
        <f t="shared" si="31"/>
        <v/>
      </c>
      <c r="S53" s="119" t="str">
        <f t="shared" si="31"/>
        <v/>
      </c>
      <c r="T53" s="119" t="str">
        <f t="shared" si="31"/>
        <v/>
      </c>
      <c r="U53" s="119" t="str">
        <f t="shared" si="31"/>
        <v/>
      </c>
      <c r="V53" s="119" t="str">
        <f t="shared" si="31"/>
        <v/>
      </c>
      <c r="W53" s="119" t="str">
        <f t="shared" si="31"/>
        <v/>
      </c>
      <c r="X53" s="119" t="str">
        <f t="shared" si="31"/>
        <v/>
      </c>
      <c r="Y53" s="119" t="str">
        <f t="shared" si="31"/>
        <v/>
      </c>
      <c r="Z53" s="119" t="str">
        <f t="shared" si="31"/>
        <v/>
      </c>
      <c r="AA53" s="119" t="str">
        <f t="shared" si="31"/>
        <v/>
      </c>
      <c r="AB53" s="119" t="str">
        <f t="shared" si="31"/>
        <v/>
      </c>
      <c r="AC53" s="119" t="str">
        <f t="shared" si="31"/>
        <v/>
      </c>
      <c r="AD53" s="119" t="str">
        <f t="shared" si="31"/>
        <v/>
      </c>
      <c r="AE53" s="119" t="str">
        <f t="shared" si="31"/>
        <v/>
      </c>
      <c r="AF53" s="119" t="str">
        <f t="shared" si="31"/>
        <v/>
      </c>
      <c r="AG53" s="119" t="str">
        <f t="shared" si="31"/>
        <v/>
      </c>
      <c r="AH53" s="119" t="str">
        <f t="shared" si="31"/>
        <v/>
      </c>
      <c r="AI53" s="119" t="str">
        <f t="shared" si="31"/>
        <v/>
      </c>
      <c r="AJ53" s="119" t="str">
        <f t="shared" si="31"/>
        <v/>
      </c>
      <c r="AK53" s="119" t="str">
        <f t="shared" si="31"/>
        <v/>
      </c>
      <c r="AL53" s="119" t="str">
        <f t="shared" si="31"/>
        <v/>
      </c>
      <c r="AM53" s="119" t="str">
        <f t="shared" si="31"/>
        <v/>
      </c>
      <c r="AN53" s="119" t="str">
        <f t="shared" si="31"/>
        <v/>
      </c>
      <c r="AO53" s="119" t="str">
        <f t="shared" si="31"/>
        <v/>
      </c>
      <c r="AP53" s="119" t="str">
        <f t="shared" si="31"/>
        <v/>
      </c>
      <c r="AQ53" s="119" t="str">
        <f t="shared" si="31"/>
        <v/>
      </c>
      <c r="AR53" s="119" t="str">
        <f t="shared" si="31"/>
        <v/>
      </c>
      <c r="AS53" s="119" t="str">
        <f t="shared" si="31"/>
        <v/>
      </c>
      <c r="AT53" s="119" t="str">
        <f t="shared" si="31"/>
        <v/>
      </c>
      <c r="AU53" s="119" t="str">
        <f t="shared" si="31"/>
        <v/>
      </c>
      <c r="AV53" s="119" t="str">
        <f t="shared" si="31"/>
        <v/>
      </c>
      <c r="AW53" s="119" t="str">
        <f t="shared" si="31"/>
        <v/>
      </c>
      <c r="AX53" s="119" t="str">
        <f t="shared" si="31"/>
        <v/>
      </c>
      <c r="AY53" s="119" t="str">
        <f t="shared" si="31"/>
        <v/>
      </c>
      <c r="AZ53" s="119" t="str">
        <f t="shared" si="31"/>
        <v/>
      </c>
      <c r="BA53" s="119" t="str">
        <f t="shared" si="31"/>
        <v/>
      </c>
      <c r="BB53" s="119" t="str">
        <f t="shared" si="31"/>
        <v/>
      </c>
      <c r="BC53" s="119" t="str">
        <f t="shared" si="31"/>
        <v/>
      </c>
      <c r="BD53" s="119" t="str">
        <f t="shared" si="31"/>
        <v/>
      </c>
      <c r="BE53" s="119" t="str">
        <f t="shared" si="31"/>
        <v/>
      </c>
      <c r="BF53" s="119" t="str">
        <f t="shared" si="31"/>
        <v/>
      </c>
      <c r="BG53" s="119" t="str">
        <f t="shared" si="31"/>
        <v/>
      </c>
      <c r="BH53" s="119" t="str">
        <f t="shared" si="31"/>
        <v/>
      </c>
      <c r="BI53" s="119" t="str">
        <f t="shared" si="31"/>
        <v/>
      </c>
      <c r="BJ53" s="119" t="str">
        <f t="shared" si="31"/>
        <v/>
      </c>
      <c r="BK53" s="119" t="str">
        <f t="shared" si="31"/>
        <v/>
      </c>
      <c r="BL53" s="119" t="str">
        <f t="shared" si="31"/>
        <v/>
      </c>
      <c r="BM53" s="119" t="str">
        <f t="shared" si="31"/>
        <v/>
      </c>
      <c r="BN53" s="119" t="str">
        <f t="shared" si="31"/>
        <v/>
      </c>
      <c r="BO53" s="119" t="str">
        <f t="shared" si="31"/>
        <v/>
      </c>
      <c r="BP53" s="119" t="str">
        <f t="shared" ref="BP53:BV53" si="32">IF(AND(AND(BP16&lt;&gt;"Q",BP34&lt;&gt;"Q"),AND(BP16&lt;&gt;"",BP34&lt;&gt;"")),IF(BP16=BP34,1,0),"")</f>
        <v/>
      </c>
      <c r="BQ53" s="119" t="str">
        <f t="shared" si="32"/>
        <v/>
      </c>
      <c r="BR53" s="119" t="str">
        <f t="shared" si="32"/>
        <v/>
      </c>
      <c r="BS53" s="119" t="str">
        <f t="shared" si="32"/>
        <v/>
      </c>
      <c r="BT53" s="119" t="str">
        <f t="shared" si="32"/>
        <v/>
      </c>
      <c r="BU53" s="119" t="str">
        <f t="shared" si="32"/>
        <v/>
      </c>
      <c r="BV53" s="119" t="str">
        <f t="shared" si="32"/>
        <v/>
      </c>
    </row>
    <row r="54" spans="1:74">
      <c r="A54" s="109"/>
      <c r="B54" s="106" t="s">
        <v>62</v>
      </c>
      <c r="C54" s="119" t="str">
        <f>IF(AND(C16&lt;&gt;"",C34&lt;&gt;""),IF(C17=C35,1,0),"")</f>
        <v/>
      </c>
      <c r="D54" s="119" t="str">
        <f t="shared" ref="D54:BO54" si="33">IF(AND(D16&lt;&gt;"",D34&lt;&gt;""),IF(D17=D35,1,0),"")</f>
        <v/>
      </c>
      <c r="E54" s="119" t="str">
        <f t="shared" si="33"/>
        <v/>
      </c>
      <c r="F54" s="119" t="str">
        <f t="shared" si="33"/>
        <v/>
      </c>
      <c r="G54" s="119" t="str">
        <f t="shared" si="33"/>
        <v/>
      </c>
      <c r="H54" s="119" t="str">
        <f t="shared" si="33"/>
        <v/>
      </c>
      <c r="I54" s="119" t="str">
        <f t="shared" si="33"/>
        <v/>
      </c>
      <c r="J54" s="119" t="str">
        <f t="shared" si="33"/>
        <v/>
      </c>
      <c r="K54" s="119" t="str">
        <f t="shared" si="33"/>
        <v/>
      </c>
      <c r="L54" s="119" t="str">
        <f t="shared" si="33"/>
        <v/>
      </c>
      <c r="M54" s="119" t="str">
        <f t="shared" si="33"/>
        <v/>
      </c>
      <c r="N54" s="119" t="str">
        <f t="shared" si="33"/>
        <v/>
      </c>
      <c r="O54" s="119" t="str">
        <f t="shared" si="33"/>
        <v/>
      </c>
      <c r="P54" s="119" t="str">
        <f t="shared" si="33"/>
        <v/>
      </c>
      <c r="Q54" s="119" t="str">
        <f t="shared" si="33"/>
        <v/>
      </c>
      <c r="R54" s="119" t="str">
        <f t="shared" si="33"/>
        <v/>
      </c>
      <c r="S54" s="119" t="str">
        <f t="shared" si="33"/>
        <v/>
      </c>
      <c r="T54" s="119" t="str">
        <f t="shared" si="33"/>
        <v/>
      </c>
      <c r="U54" s="119" t="str">
        <f t="shared" si="33"/>
        <v/>
      </c>
      <c r="V54" s="119" t="str">
        <f t="shared" si="33"/>
        <v/>
      </c>
      <c r="W54" s="119" t="str">
        <f t="shared" si="33"/>
        <v/>
      </c>
      <c r="X54" s="119" t="str">
        <f t="shared" si="33"/>
        <v/>
      </c>
      <c r="Y54" s="119" t="str">
        <f t="shared" si="33"/>
        <v/>
      </c>
      <c r="Z54" s="119" t="str">
        <f t="shared" si="33"/>
        <v/>
      </c>
      <c r="AA54" s="119" t="str">
        <f t="shared" si="33"/>
        <v/>
      </c>
      <c r="AB54" s="119" t="str">
        <f t="shared" si="33"/>
        <v/>
      </c>
      <c r="AC54" s="119" t="str">
        <f t="shared" si="33"/>
        <v/>
      </c>
      <c r="AD54" s="119" t="str">
        <f t="shared" si="33"/>
        <v/>
      </c>
      <c r="AE54" s="119" t="str">
        <f t="shared" si="33"/>
        <v/>
      </c>
      <c r="AF54" s="119" t="str">
        <f t="shared" si="33"/>
        <v/>
      </c>
      <c r="AG54" s="119" t="str">
        <f t="shared" si="33"/>
        <v/>
      </c>
      <c r="AH54" s="119" t="str">
        <f t="shared" si="33"/>
        <v/>
      </c>
      <c r="AI54" s="119" t="str">
        <f t="shared" si="33"/>
        <v/>
      </c>
      <c r="AJ54" s="119" t="str">
        <f t="shared" si="33"/>
        <v/>
      </c>
      <c r="AK54" s="119" t="str">
        <f t="shared" si="33"/>
        <v/>
      </c>
      <c r="AL54" s="119" t="str">
        <f t="shared" si="33"/>
        <v/>
      </c>
      <c r="AM54" s="119" t="str">
        <f t="shared" si="33"/>
        <v/>
      </c>
      <c r="AN54" s="119" t="str">
        <f t="shared" si="33"/>
        <v/>
      </c>
      <c r="AO54" s="119" t="str">
        <f t="shared" si="33"/>
        <v/>
      </c>
      <c r="AP54" s="119" t="str">
        <f t="shared" si="33"/>
        <v/>
      </c>
      <c r="AQ54" s="119" t="str">
        <f t="shared" si="33"/>
        <v/>
      </c>
      <c r="AR54" s="119" t="str">
        <f t="shared" si="33"/>
        <v/>
      </c>
      <c r="AS54" s="119" t="str">
        <f t="shared" si="33"/>
        <v/>
      </c>
      <c r="AT54" s="119" t="str">
        <f t="shared" si="33"/>
        <v/>
      </c>
      <c r="AU54" s="119" t="str">
        <f t="shared" si="33"/>
        <v/>
      </c>
      <c r="AV54" s="119" t="str">
        <f t="shared" si="33"/>
        <v/>
      </c>
      <c r="AW54" s="119" t="str">
        <f t="shared" si="33"/>
        <v/>
      </c>
      <c r="AX54" s="119" t="str">
        <f t="shared" si="33"/>
        <v/>
      </c>
      <c r="AY54" s="119" t="str">
        <f t="shared" si="33"/>
        <v/>
      </c>
      <c r="AZ54" s="119" t="str">
        <f t="shared" si="33"/>
        <v/>
      </c>
      <c r="BA54" s="119" t="str">
        <f t="shared" si="33"/>
        <v/>
      </c>
      <c r="BB54" s="119" t="str">
        <f t="shared" si="33"/>
        <v/>
      </c>
      <c r="BC54" s="119" t="str">
        <f t="shared" si="33"/>
        <v/>
      </c>
      <c r="BD54" s="119" t="str">
        <f t="shared" si="33"/>
        <v/>
      </c>
      <c r="BE54" s="119" t="str">
        <f t="shared" si="33"/>
        <v/>
      </c>
      <c r="BF54" s="119" t="str">
        <f t="shared" si="33"/>
        <v/>
      </c>
      <c r="BG54" s="119" t="str">
        <f t="shared" si="33"/>
        <v/>
      </c>
      <c r="BH54" s="119" t="str">
        <f t="shared" si="33"/>
        <v/>
      </c>
      <c r="BI54" s="119" t="str">
        <f t="shared" si="33"/>
        <v/>
      </c>
      <c r="BJ54" s="119" t="str">
        <f t="shared" si="33"/>
        <v/>
      </c>
      <c r="BK54" s="119" t="str">
        <f t="shared" si="33"/>
        <v/>
      </c>
      <c r="BL54" s="119" t="str">
        <f t="shared" si="33"/>
        <v/>
      </c>
      <c r="BM54" s="119" t="str">
        <f t="shared" si="33"/>
        <v/>
      </c>
      <c r="BN54" s="119" t="str">
        <f t="shared" si="33"/>
        <v/>
      </c>
      <c r="BO54" s="119" t="str">
        <f t="shared" si="33"/>
        <v/>
      </c>
      <c r="BP54" s="119" t="str">
        <f t="shared" ref="BP54:BV54" si="34">IF(AND(BP16&lt;&gt;"",BP34&lt;&gt;""),IF(BP17=BP35,1,0),"")</f>
        <v/>
      </c>
      <c r="BQ54" s="119" t="str">
        <f t="shared" si="34"/>
        <v/>
      </c>
      <c r="BR54" s="119" t="str">
        <f t="shared" si="34"/>
        <v/>
      </c>
      <c r="BS54" s="119" t="str">
        <f t="shared" si="34"/>
        <v/>
      </c>
      <c r="BT54" s="119" t="str">
        <f t="shared" si="34"/>
        <v/>
      </c>
      <c r="BU54" s="119" t="str">
        <f t="shared" si="34"/>
        <v/>
      </c>
      <c r="BV54" s="119" t="str">
        <f t="shared" si="34"/>
        <v/>
      </c>
    </row>
  </sheetData>
  <sheetProtection password="CDA4" sheet="1" objects="1" scenarios="1"/>
  <protectedRanges>
    <protectedRange sqref="C20:BV35" name="範囲4"/>
    <protectedRange sqref="A2:A35" name="範囲2"/>
    <protectedRange sqref="C1" name="範囲1"/>
    <protectedRange sqref="C2:BV17" name="範囲3"/>
  </protectedRange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32"/>
  <sheetViews>
    <sheetView workbookViewId="0">
      <selection activeCell="E12" sqref="E12"/>
    </sheetView>
  </sheetViews>
  <sheetFormatPr defaultRowHeight="12.75"/>
  <cols>
    <col min="2" max="2" width="16.140625" customWidth="1"/>
    <col min="3" max="3" width="26.5703125" customWidth="1"/>
    <col min="4" max="4" width="27.28515625" customWidth="1"/>
    <col min="5" max="5" width="27.5703125" customWidth="1"/>
    <col min="6" max="6" width="26.7109375" customWidth="1"/>
  </cols>
  <sheetData>
    <row r="1" spans="1:4">
      <c r="A1" s="75"/>
      <c r="B1" s="75" t="s">
        <v>69</v>
      </c>
      <c r="C1" s="75" t="s">
        <v>63</v>
      </c>
      <c r="D1" s="153" t="s">
        <v>65</v>
      </c>
    </row>
    <row r="2" spans="1:4">
      <c r="A2" s="75">
        <f>生データシート!A5</f>
        <v>0</v>
      </c>
      <c r="B2" s="75">
        <f>SUM('評価者間信頼性　データ'!C39:BV39)</f>
        <v>0</v>
      </c>
      <c r="C2" s="75">
        <f>COUNT('評価者間信頼性　データ'!C39:BV39)</f>
        <v>0</v>
      </c>
      <c r="D2" s="88" t="e">
        <f t="shared" ref="D2:D10" si="0">SUM((B2/C2)*100)</f>
        <v>#DIV/0!</v>
      </c>
    </row>
    <row r="3" spans="1:4">
      <c r="A3" s="75">
        <f>生データシート!A7</f>
        <v>0</v>
      </c>
      <c r="B3" s="75">
        <f>SUM('評価者間信頼性　データ'!C41:BV41)</f>
        <v>0</v>
      </c>
      <c r="C3" s="75">
        <f>COUNT('評価者間信頼性　データ'!C41:BV41)</f>
        <v>0</v>
      </c>
      <c r="D3" s="88" t="e">
        <f t="shared" si="0"/>
        <v>#DIV/0!</v>
      </c>
    </row>
    <row r="4" spans="1:4">
      <c r="A4" s="75">
        <f>生データシート!A9</f>
        <v>0</v>
      </c>
      <c r="B4" s="75">
        <f>SUM('評価者間信頼性　データ'!C43:BV43)</f>
        <v>0</v>
      </c>
      <c r="C4" s="75">
        <f>COUNT('評価者間信頼性　データ'!C43:BV43)</f>
        <v>0</v>
      </c>
      <c r="D4" s="88" t="e">
        <f t="shared" si="0"/>
        <v>#DIV/0!</v>
      </c>
    </row>
    <row r="5" spans="1:4">
      <c r="A5" s="75">
        <f>生データシート!A11</f>
        <v>0</v>
      </c>
      <c r="B5" s="75">
        <f>SUM('評価者間信頼性　データ'!C45:BV45)</f>
        <v>0</v>
      </c>
      <c r="C5" s="75">
        <f>COUNT('評価者間信頼性　データ'!C45:BV45)</f>
        <v>0</v>
      </c>
      <c r="D5" s="88" t="e">
        <f t="shared" si="0"/>
        <v>#DIV/0!</v>
      </c>
    </row>
    <row r="6" spans="1:4">
      <c r="A6" s="75">
        <f>生データシート!A13</f>
        <v>0</v>
      </c>
      <c r="B6" s="75">
        <f>SUM('評価者間信頼性　データ'!C47:BV47)</f>
        <v>0</v>
      </c>
      <c r="C6" s="75">
        <f>COUNT('評価者間信頼性　データ'!C47:BV47)</f>
        <v>0</v>
      </c>
      <c r="D6" s="88" t="e">
        <f t="shared" si="0"/>
        <v>#DIV/0!</v>
      </c>
    </row>
    <row r="7" spans="1:4">
      <c r="A7" s="75">
        <f>生データシート!A15</f>
        <v>0</v>
      </c>
      <c r="B7" s="75">
        <f>SUM('評価者間信頼性　データ'!C49:BV49)</f>
        <v>0</v>
      </c>
      <c r="C7" s="75">
        <f>COUNT('評価者間信頼性　データ'!C49:BV49)</f>
        <v>0</v>
      </c>
      <c r="D7" s="88" t="e">
        <f t="shared" si="0"/>
        <v>#DIV/0!</v>
      </c>
    </row>
    <row r="8" spans="1:4">
      <c r="A8" s="75">
        <f>生データシート!A17</f>
        <v>0</v>
      </c>
      <c r="B8" s="75">
        <f>SUM('評価者間信頼性　データ'!C51:BV51)</f>
        <v>0</v>
      </c>
      <c r="C8" s="75">
        <f>COUNT('評価者間信頼性　データ'!C51:BV51)</f>
        <v>0</v>
      </c>
      <c r="D8" s="88" t="e">
        <f t="shared" si="0"/>
        <v>#DIV/0!</v>
      </c>
    </row>
    <row r="9" spans="1:4">
      <c r="A9" s="75">
        <f>生データシート!A19</f>
        <v>0</v>
      </c>
      <c r="B9" s="75">
        <f>SUM('評価者間信頼性　データ'!C53:BV53)</f>
        <v>0</v>
      </c>
      <c r="C9" s="75">
        <f>COUNT('評価者間信頼性　データ'!C53:BV53)</f>
        <v>0</v>
      </c>
      <c r="D9" s="88" t="e">
        <f t="shared" si="0"/>
        <v>#DIV/0!</v>
      </c>
    </row>
    <row r="10" spans="1:4">
      <c r="A10" s="156" t="s">
        <v>72</v>
      </c>
      <c r="B10" s="75">
        <f>SUM(B2:B9)</f>
        <v>0</v>
      </c>
      <c r="C10" s="75">
        <f>SUM(C2:C9)</f>
        <v>0</v>
      </c>
      <c r="D10" s="88" t="e">
        <f t="shared" si="0"/>
        <v>#DIV/0!</v>
      </c>
    </row>
    <row r="12" spans="1:4">
      <c r="A12" s="74"/>
      <c r="B12" s="74" t="s">
        <v>68</v>
      </c>
      <c r="C12" s="74" t="s">
        <v>64</v>
      </c>
      <c r="D12" s="119" t="s">
        <v>66</v>
      </c>
    </row>
    <row r="13" spans="1:4">
      <c r="A13" s="74">
        <f>生データシート!A5</f>
        <v>0</v>
      </c>
      <c r="B13" s="74">
        <f>SUM('評価者間信頼性　データ'!C40:BV40)</f>
        <v>0</v>
      </c>
      <c r="C13" s="74">
        <f>COUNT('評価者間信頼性　データ'!C40:BV40)</f>
        <v>0</v>
      </c>
      <c r="D13" s="107" t="e">
        <f>SUM((B13/C13)*100)</f>
        <v>#DIV/0!</v>
      </c>
    </row>
    <row r="14" spans="1:4">
      <c r="A14" s="74">
        <f>生データシート!A7</f>
        <v>0</v>
      </c>
      <c r="B14" s="74">
        <f>SUM('評価者間信頼性　データ'!C42:BV42)</f>
        <v>0</v>
      </c>
      <c r="C14" s="74">
        <f>COUNT('評価者間信頼性　データ'!C42:BV42)</f>
        <v>0</v>
      </c>
      <c r="D14" s="107" t="e">
        <f>SUM((B14/C14)*100)</f>
        <v>#DIV/0!</v>
      </c>
    </row>
    <row r="15" spans="1:4">
      <c r="A15" s="74">
        <f>生データシート!A9</f>
        <v>0</v>
      </c>
      <c r="B15" s="74">
        <f>SUM('評価者間信頼性　データ'!C44:BV44)</f>
        <v>0</v>
      </c>
      <c r="C15" s="74">
        <f>COUNT('評価者間信頼性　データ'!C44:BV44)</f>
        <v>0</v>
      </c>
      <c r="D15" s="107" t="e">
        <f t="shared" ref="D15:D21" si="1">SUM((B15/C15)*100)</f>
        <v>#DIV/0!</v>
      </c>
    </row>
    <row r="16" spans="1:4">
      <c r="A16" s="74">
        <f>生データシート!A11</f>
        <v>0</v>
      </c>
      <c r="B16" s="74">
        <f>SUM('評価者間信頼性　データ'!C46:BV46)</f>
        <v>0</v>
      </c>
      <c r="C16" s="74">
        <f>COUNT('評価者間信頼性　データ'!C46:BV46)</f>
        <v>0</v>
      </c>
      <c r="D16" s="107" t="e">
        <f t="shared" si="1"/>
        <v>#DIV/0!</v>
      </c>
    </row>
    <row r="17" spans="1:4">
      <c r="A17" s="74">
        <f>生データシート!A13</f>
        <v>0</v>
      </c>
      <c r="B17" s="74">
        <f>SUM('評価者間信頼性　データ'!C48:BV48)</f>
        <v>0</v>
      </c>
      <c r="C17" s="74">
        <f>COUNT('評価者間信頼性　データ'!C48:BV48)</f>
        <v>0</v>
      </c>
      <c r="D17" s="107" t="e">
        <f t="shared" si="1"/>
        <v>#DIV/0!</v>
      </c>
    </row>
    <row r="18" spans="1:4">
      <c r="A18" s="74">
        <f>生データシート!A15</f>
        <v>0</v>
      </c>
      <c r="B18" s="74">
        <f>SUM('評価者間信頼性　データ'!C50:BV50)</f>
        <v>0</v>
      </c>
      <c r="C18" s="74">
        <f>COUNT('評価者間信頼性　データ'!C50:BV50)</f>
        <v>0</v>
      </c>
      <c r="D18" s="107" t="e">
        <f t="shared" si="1"/>
        <v>#DIV/0!</v>
      </c>
    </row>
    <row r="19" spans="1:4">
      <c r="A19" s="74">
        <f>生データシート!A17</f>
        <v>0</v>
      </c>
      <c r="B19" s="74">
        <f>SUM('評価者間信頼性　データ'!C52:BV52)</f>
        <v>0</v>
      </c>
      <c r="C19" s="74">
        <f>COUNT('評価者間信頼性　データ'!C52:BV52)</f>
        <v>0</v>
      </c>
      <c r="D19" s="107" t="e">
        <f t="shared" si="1"/>
        <v>#DIV/0!</v>
      </c>
    </row>
    <row r="20" spans="1:4">
      <c r="A20" s="74">
        <f>生データシート!A19</f>
        <v>0</v>
      </c>
      <c r="B20" s="74">
        <f>SUM('評価者間信頼性　データ'!C54:BV54)</f>
        <v>0</v>
      </c>
      <c r="C20" s="74">
        <f>COUNT('評価者間信頼性　データ'!C54:BV54)</f>
        <v>0</v>
      </c>
      <c r="D20" s="107" t="e">
        <f t="shared" si="1"/>
        <v>#DIV/0!</v>
      </c>
    </row>
    <row r="21" spans="1:4">
      <c r="A21" s="157" t="s">
        <v>73</v>
      </c>
      <c r="B21" s="74">
        <f>SUM(B13:B20)</f>
        <v>0</v>
      </c>
      <c r="C21" s="74">
        <f>SUM(C13:C20)</f>
        <v>0</v>
      </c>
      <c r="D21" s="107" t="e">
        <f t="shared" si="1"/>
        <v>#DIV/0!</v>
      </c>
    </row>
    <row r="23" spans="1:4">
      <c r="A23" s="73"/>
      <c r="B23" s="155" t="s">
        <v>70</v>
      </c>
      <c r="C23" s="155" t="s">
        <v>71</v>
      </c>
      <c r="D23" s="155" t="s">
        <v>67</v>
      </c>
    </row>
    <row r="24" spans="1:4">
      <c r="A24" s="73">
        <f>生データシート!A5</f>
        <v>0</v>
      </c>
      <c r="B24" s="73">
        <f>SUM(B2+B13)</f>
        <v>0</v>
      </c>
      <c r="C24" s="73">
        <f>SUM(C2+C13)</f>
        <v>0</v>
      </c>
      <c r="D24" s="108" t="e">
        <f>SUM((B24/C24)*100)</f>
        <v>#DIV/0!</v>
      </c>
    </row>
    <row r="25" spans="1:4">
      <c r="A25" s="73">
        <f>生データシート!A7</f>
        <v>0</v>
      </c>
      <c r="B25" s="73">
        <f>SUM(B3+B14)</f>
        <v>0</v>
      </c>
      <c r="C25" s="73">
        <f t="shared" ref="C25:C32" si="2">SUM(C3+C14)</f>
        <v>0</v>
      </c>
      <c r="D25" s="108" t="e">
        <f t="shared" ref="D25:D32" si="3">SUM((B25/C25)*100)</f>
        <v>#DIV/0!</v>
      </c>
    </row>
    <row r="26" spans="1:4">
      <c r="A26" s="73">
        <f>生データシート!A9</f>
        <v>0</v>
      </c>
      <c r="B26" s="73">
        <f t="shared" ref="B26:B32" si="4">SUM(B4+B15)</f>
        <v>0</v>
      </c>
      <c r="C26" s="73">
        <f t="shared" si="2"/>
        <v>0</v>
      </c>
      <c r="D26" s="108" t="e">
        <f t="shared" si="3"/>
        <v>#DIV/0!</v>
      </c>
    </row>
    <row r="27" spans="1:4">
      <c r="A27" s="73">
        <f>生データシート!A11</f>
        <v>0</v>
      </c>
      <c r="B27" s="73">
        <f t="shared" si="4"/>
        <v>0</v>
      </c>
      <c r="C27" s="73">
        <f t="shared" si="2"/>
        <v>0</v>
      </c>
      <c r="D27" s="108" t="e">
        <f t="shared" si="3"/>
        <v>#DIV/0!</v>
      </c>
    </row>
    <row r="28" spans="1:4">
      <c r="A28" s="73">
        <f>生データシート!A13</f>
        <v>0</v>
      </c>
      <c r="B28" s="73">
        <f t="shared" si="4"/>
        <v>0</v>
      </c>
      <c r="C28" s="73">
        <f t="shared" si="2"/>
        <v>0</v>
      </c>
      <c r="D28" s="108" t="e">
        <f t="shared" si="3"/>
        <v>#DIV/0!</v>
      </c>
    </row>
    <row r="29" spans="1:4">
      <c r="A29" s="73">
        <f>生データシート!A15</f>
        <v>0</v>
      </c>
      <c r="B29" s="73">
        <f t="shared" si="4"/>
        <v>0</v>
      </c>
      <c r="C29" s="73">
        <f t="shared" si="2"/>
        <v>0</v>
      </c>
      <c r="D29" s="108" t="e">
        <f t="shared" si="3"/>
        <v>#DIV/0!</v>
      </c>
    </row>
    <row r="30" spans="1:4">
      <c r="A30" s="73">
        <f>生データシート!A17</f>
        <v>0</v>
      </c>
      <c r="B30" s="73">
        <f t="shared" si="4"/>
        <v>0</v>
      </c>
      <c r="C30" s="73">
        <f t="shared" si="2"/>
        <v>0</v>
      </c>
      <c r="D30" s="108" t="e">
        <f t="shared" si="3"/>
        <v>#DIV/0!</v>
      </c>
    </row>
    <row r="31" spans="1:4">
      <c r="A31" s="73">
        <f>生データシート!A19</f>
        <v>0</v>
      </c>
      <c r="B31" s="73">
        <f t="shared" si="4"/>
        <v>0</v>
      </c>
      <c r="C31" s="73">
        <f t="shared" si="2"/>
        <v>0</v>
      </c>
      <c r="D31" s="108" t="e">
        <f t="shared" si="3"/>
        <v>#DIV/0!</v>
      </c>
    </row>
    <row r="32" spans="1:4">
      <c r="A32" s="154" t="s">
        <v>73</v>
      </c>
      <c r="B32" s="73">
        <f t="shared" si="4"/>
        <v>0</v>
      </c>
      <c r="C32" s="73">
        <f t="shared" si="2"/>
        <v>0</v>
      </c>
      <c r="D32" s="108" t="e">
        <f t="shared" si="3"/>
        <v>#DIV/0!</v>
      </c>
    </row>
  </sheetData>
  <sheetProtection password="CDA4" sheet="1" objects="1" scenarios="1"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1"/>
  <sheetViews>
    <sheetView topLeftCell="A31" workbookViewId="0">
      <selection activeCell="Q24" sqref="Q24"/>
    </sheetView>
  </sheetViews>
  <sheetFormatPr defaultRowHeight="12.75"/>
  <sheetData/>
  <sheetProtection password="CDA4" sheet="1" objects="1" scenarios="1"/>
  <phoneticPr fontId="0" type="noConversion"/>
  <pageMargins left="0.75" right="0.75" top="1" bottom="1" header="0.5" footer="0.5"/>
  <pageSetup paperSize="9" scale="6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"/>
  <sheetViews>
    <sheetView zoomScaleNormal="100" workbookViewId="0">
      <selection activeCell="N9" sqref="N9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"/>
  <sheetViews>
    <sheetView topLeftCell="A25" zoomScaleNormal="100" workbookViewId="0">
      <selection activeCell="N37" sqref="N37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"/>
  <sheetViews>
    <sheetView topLeftCell="A34" zoomScaleNormal="100" workbookViewId="0">
      <selection activeCell="N4" sqref="N4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"/>
  <sheetViews>
    <sheetView topLeftCell="A25" zoomScaleNormal="100" workbookViewId="0">
      <selection activeCell="N7" sqref="N7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"/>
  <sheetViews>
    <sheetView topLeftCell="A37" zoomScaleNormal="100" workbookViewId="0">
      <selection activeCell="N5" sqref="N5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59055118110236227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"/>
  <sheetViews>
    <sheetView topLeftCell="A25" zoomScaleNormal="100" workbookViewId="0">
      <selection activeCell="N6" sqref="N6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68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"/>
  <sheetViews>
    <sheetView topLeftCell="A31" zoomScaleNormal="100" workbookViewId="0">
      <selection activeCell="N4" sqref="N4"/>
    </sheetView>
  </sheetViews>
  <sheetFormatPr defaultRowHeight="12.75"/>
  <sheetData/>
  <sheetProtection password="CDA4" sheet="1" objects="1" scenarios="1"/>
  <phoneticPr fontId="0" type="noConversion"/>
  <printOptions horizontalCentered="1" verticalCentered="1"/>
  <pageMargins left="0.74803149606299213" right="0.74803149606299213" top="0.82677165354330717" bottom="0.59055118110236227" header="0.51181102362204722" footer="0.51181102362204722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生データシート</vt:lpstr>
      <vt:lpstr>グループデータ</vt:lpstr>
      <vt:lpstr>参加者1</vt:lpstr>
      <vt:lpstr>参加者2</vt:lpstr>
      <vt:lpstr>参加者3</vt:lpstr>
      <vt:lpstr>参加者4</vt:lpstr>
      <vt:lpstr>参加者5</vt:lpstr>
      <vt:lpstr>参加者6</vt:lpstr>
      <vt:lpstr>参加者7</vt:lpstr>
      <vt:lpstr>参加者8</vt:lpstr>
      <vt:lpstr>評価者間信頼性　データ</vt:lpstr>
      <vt:lpstr>評価者間信頼性　結果</vt:lpstr>
      <vt:lpstr>Sheet1</vt:lpstr>
      <vt:lpstr>参加者2!Print_Area</vt:lpstr>
      <vt:lpstr>参加者5!Print_Area</vt:lpstr>
    </vt:vector>
  </TitlesOfParts>
  <Company>SAMSUNG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baker</dc:creator>
  <cp:lastModifiedBy>nakamura</cp:lastModifiedBy>
  <cp:lastPrinted>2005-08-10T09:05:59Z</cp:lastPrinted>
  <dcterms:created xsi:type="dcterms:W3CDTF">2002-07-18T09:07:23Z</dcterms:created>
  <dcterms:modified xsi:type="dcterms:W3CDTF">2011-06-15T06:43:30Z</dcterms:modified>
</cp:coreProperties>
</file>